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d drives\04 Projekti\2025 HIT HB\02 Radni materijali i izvori\Draft za formatiranje\"/>
    </mc:Choice>
  </mc:AlternateContent>
  <xr:revisionPtr revIDLastSave="0" documentId="13_ncr:1_{2C2AE360-DCDE-4E28-90A7-33DE209579A0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Mjerljivi kriteriji" sheetId="1" r:id="rId1"/>
    <sheet name="Stručna procjena" sheetId="2" r:id="rId2"/>
    <sheet name="Konačni rezulta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4" i="3"/>
  <c r="I20" i="1"/>
  <c r="F20" i="1"/>
  <c r="E20" i="1"/>
  <c r="G20" i="1" s="1"/>
  <c r="D20" i="1"/>
  <c r="D14" i="1"/>
  <c r="D13" i="1"/>
  <c r="D12" i="1"/>
  <c r="D11" i="1"/>
  <c r="D10" i="1"/>
  <c r="D9" i="1"/>
  <c r="D15" i="1" l="1"/>
  <c r="C6" i="3" s="1"/>
  <c r="H11" i="2"/>
  <c r="I11" i="2" s="1"/>
  <c r="H10" i="2"/>
  <c r="I10" i="2" s="1"/>
  <c r="H9" i="2"/>
  <c r="I9" i="2" s="1"/>
  <c r="H8" i="2"/>
  <c r="I8" i="2" s="1"/>
  <c r="I12" i="2" l="1"/>
  <c r="C7" i="3" l="1"/>
  <c r="C8" i="3" s="1"/>
</calcChain>
</file>

<file path=xl/sharedStrings.xml><?xml version="1.0" encoding="utf-8"?>
<sst xmlns="http://schemas.openxmlformats.org/spreadsheetml/2006/main" count="76" uniqueCount="69">
  <si>
    <t>Prilog 3: Integrirana matrica ocjenjivanja kriterija kvalitete</t>
  </si>
  <si>
    <t>HIT – Integrirana matrica ocjenjivanja (Mjerljivi kriteriji)</t>
  </si>
  <si>
    <t>LIST: Mjerljivi (58) – Ocjena prema standardima 0–5; Ponderirani bodovi = Težina × (Ocjena/5). Maks. 58.</t>
  </si>
  <si>
    <t>Upute: Unesite ocjenu 0–5. Polje 'UKUPNO mjerljivi' koristi se na listu 'Konačni rezultat'.</t>
  </si>
  <si>
    <t>Prag za prolazak u fazu stručne procjene je 23.</t>
  </si>
  <si>
    <t>Naziv kandidata:</t>
  </si>
  <si>
    <t>Provoditelj evaluacije:</t>
  </si>
  <si>
    <t>Kriterij</t>
  </si>
  <si>
    <t>Težina</t>
  </si>
  <si>
    <t>Ocjena (0–5)</t>
  </si>
  <si>
    <t>Ponderirani bodovi</t>
  </si>
  <si>
    <t>Standard ocjenjivanja</t>
  </si>
  <si>
    <t>Napomena (zabilježiti koja verifikacija je potrebna u slučaju plasmana)</t>
  </si>
  <si>
    <t>Tehnološka zrelost i validacija</t>
  </si>
  <si>
    <t>0: TRL 1–2; nema vanjske validacije ni javnog dokaza. 
1: TRL 3–4; laboratorijski prototip, bez vanjskog partnera. 
2: TRL 4; validacija u kontroliranom okruženju uz interni izvještaj/javnu objavu. 
3: TRL 5–6; dokumentirani pilot/PoC s vanjskim partnerom (javni link). 
4: TRL 7; prototip u operativnom okruženju ili plaćeni pilot. 
5: TRL 8–9; produkcijska implementacija s plaćenim korisnicima i neovisnom potvrdom.</t>
  </si>
  <si>
    <t>Godišnji prihod u zadnjoj poslovnoj godini (2024)</t>
  </si>
  <si>
    <t xml:space="preserve">0: 0 €. 
1: &gt;1–50.000 €. 
2: &gt;50.000–250.000 €. 
3: &gt;250.000–1.000.000 €. 
4: &gt;1–5 mil. €. 
5: &gt;5 mil. €. </t>
  </si>
  <si>
    <t>Rast prihoda (3-godišnji CAGR)</t>
  </si>
  <si>
    <t>0: ≤0% ili nepoznato. 
1: &gt;0–25%. 
2: &gt;25–50%. 
3: &gt;50–100%. 
4: &gt;100–200%. 
5: &gt;200%.</t>
  </si>
  <si>
    <t>Prihodi od prodaje u inozemstvu (udio)</t>
  </si>
  <si>
    <t>0: 0%. 
1: &gt;0–10%. 
2: &gt;10–20%. 
3: &gt;20–50%.
4: &gt;50–80%. 
5: &gt;80%.%</t>
  </si>
  <si>
    <t>Broj zaposlenih (FTE)</t>
  </si>
  <si>
    <t>0: 0 FTE  
1: 1–2 FTE
2: 3-5 FTE
3: 6 -10 FTE
4: 11-20
5: 20+ FTE</t>
  </si>
  <si>
    <t>Ukupno primljena vanjska ulaganja</t>
  </si>
  <si>
    <t>UKUPNO:</t>
  </si>
  <si>
    <t>(prag za fazu stručne procjene &gt;=23)</t>
  </si>
  <si>
    <t>Pomoćna tablica za izračun rasta i udjela inozemnih prihoda</t>
  </si>
  <si>
    <t>Godina -3 (2022) Prihodi (EUR)</t>
  </si>
  <si>
    <t>Godina -2 (2023) Prihodi (EUR)</t>
  </si>
  <si>
    <t>Godina 3(2024) - Prihodi (EUR)</t>
  </si>
  <si>
    <t>Ukupni prihodi (3 godine)</t>
  </si>
  <si>
    <t>CAGR God1-God2</t>
  </si>
  <si>
    <t>CAGR God2-God3</t>
  </si>
  <si>
    <t>Prosječni CAGR - kriterij Rast prihoda (3-godišnji CAGR)</t>
  </si>
  <si>
    <t>Prihodi iz inozemstva (EUR)</t>
  </si>
  <si>
    <t>Udio inozemnih prihoda (%) - kriterij Prihodi od prodaje u inozemstvu (udio)</t>
  </si>
  <si>
    <t>HIT – Integrirana matrica ocjenjivanja (Stručna procjena)</t>
  </si>
  <si>
    <t>LIST: Stručna procjena (42) – Svaki od 4 evaluatora ocjenjuje 0–5; Prosjek × Težina/5. Maks. 42.</t>
  </si>
  <si>
    <t>Upute: Unesite ocjene 0–5 u stupce Evaluator 1–4. 'UKUPNO stručna' koristi se na listu 'Konačni rezultat'.</t>
  </si>
  <si>
    <t>Evaluator 1 (0–5)</t>
  </si>
  <si>
    <t>Evaluator 2 (0–5)</t>
  </si>
  <si>
    <t>Evaluator 3 (0–5)</t>
  </si>
  <si>
    <t>Evaluator 4 (0–5)</t>
  </si>
  <si>
    <t>Prosjek ocjena</t>
  </si>
  <si>
    <t>Standard ocjenjivanja (sažetak)</t>
  </si>
  <si>
    <t>Napomena</t>
  </si>
  <si>
    <t>Novitet rješenja i tehnološka inovacija</t>
  </si>
  <si>
    <t>0: vrlo ograničeno, bez prepoznatljive novosti.
1: uglavnom inkrementalno, manji pomaci bez značajne inovacije.
2: djelomično diferencirano, poboljšanje u jednoj dimenziji, bez dosljednog dokaza.
3: jasno razlikovno, uvjerljiv novitet u barem jednoj dimenziji, potkrijepljeno demom/primjerom.
4: višedimenzionalno inovativno, više razina inovacije u tehničkim i korisničkim aspektima.
5: iznimno inovativno, višestruko nadilazi postojeće uz vanjske dokaze.</t>
  </si>
  <si>
    <t>Održiva konkurentska prednost</t>
  </si>
  <si>
    <t>0: vrlo ograničeno, nema dokaza ili razmišljanja o zaštiti.
1: površno, samo tvrdnja bez potkrijepe.
2: djelomično potkrijepljeno, postoji element ali upitan doseg ili trajnost.
3: kredibilno, barem jedan utemeljen element (npr. IP u postupku, istraživačka podloga).
4: višestruko potkrijepljeno, kombinacija elemenata ukazuje na održivost.
5: iznimno zaštićeno, snažni i dugotrajni elementi teško kopirani.</t>
  </si>
  <si>
    <t>Veličina tržišta i rast</t>
  </si>
  <si>
    <t>0: vrlo ograničeno, nema kvantifikacije ili opis preopćenit.
1: osnovno, tržište procijenjeno ali ograničeno ili manjkavo obrazloženo.
2: umjereno, tržište pokazuje potencijal ali put do kupca nejasan.
3: solidno, jasno definirano tržište i uvjerljivi podaci, put do kupca se nazire.
4: značajno, veliko i rastuće tržište, s nagovještajem validiranih kanala.
5: iznimno, izrazito veliko tržište, jasno prikazani kupci i kanali, minimalne barijere.</t>
  </si>
  <si>
    <t>Operativna i tehnička sposobnost izvršenja</t>
  </si>
  <si>
    <t>0: vrlo ograničeno, ne vidi se plan ni spremnost za rast.
1: površno, općenit plan koji nije uvjerljiv.
2: djelomično koherentno, elementi postoje ali nisu cjeloviti.
3: koherentno, plan obuhvaća ključne aspekte i barem jedan signal spremnosti.
4: uvjerljivo, plan i više signala pokazuju spremnost za rast uz očuvanje kvalitete.
5: iznimno uvjerljivo, jasno vidljiv proces skaliranja potkrijepljen dokazima iz poslovanja.</t>
  </si>
  <si>
    <t>HIT – Konačni rezultat (0–100)</t>
  </si>
  <si>
    <t>Upute: Ne unosite ručno bodove – prenose se automatski s radnih listova.</t>
  </si>
  <si>
    <t>Napomena: Prag Faze 1 je 23/58 na mjerljivim kriterijima (operativni prag provjerava se u prvoj fazi).</t>
  </si>
  <si>
    <t>Segment</t>
  </si>
  <si>
    <t>Maks. bodova</t>
  </si>
  <si>
    <t>Ostvareno</t>
  </si>
  <si>
    <t>Mjerljivi kriteriji</t>
  </si>
  <si>
    <t>Prenosi se s lista 'Mjerljivi kriteriji'</t>
  </si>
  <si>
    <t>Stručna procjena</t>
  </si>
  <si>
    <t>Prenosi se s lista 'Stručna procjena'</t>
  </si>
  <si>
    <t>UKUPNO</t>
  </si>
  <si>
    <t>Zbroj prethodna dva</t>
  </si>
  <si>
    <t>0: 0 €. 
1: &gt;0–50.000 €.
2: &gt;50.000–250.000 €. 
3: &gt;250.000–500.000 €. 
4: &gt;500.000–1 mil. €. 
5: &gt;1 mil. €.</t>
  </si>
  <si>
    <t>Predsjednik povjerenstva:</t>
  </si>
  <si>
    <t>Evaluator 5 (0–5)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</si>
</sst>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 wrapText="1"/>
    </xf>
    <xf numFmtId="0" fontId="0" fillId="3" borderId="0" xfId="0" applyFill="1" applyProtection="1">
      <protection locked="0"/>
    </xf>
    <xf numFmtId="0" fontId="5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6" fillId="2" borderId="1" xfId="0" applyFont="1" applyFill="1" applyBorder="1" applyAlignment="1">
      <alignment horizontal="center" vertical="top"/>
    </xf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0" fillId="2" borderId="0" xfId="0" applyFill="1"/>
    <xf numFmtId="164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5">
    <dxf>
      <font>
        <b/>
        <color rgb="FF008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G13" sqref="G13"/>
    </sheetView>
  </sheetViews>
  <sheetFormatPr defaultRowHeight="14.5" x14ac:dyDescent="0.35"/>
  <cols>
    <col min="1" max="1" width="48.7265625" customWidth="1"/>
    <col min="2" max="4" width="28.26953125" bestFit="1" customWidth="1"/>
    <col min="5" max="5" width="55.7265625" customWidth="1"/>
    <col min="6" max="6" width="37.453125" customWidth="1"/>
    <col min="7" max="7" width="16.7265625" bestFit="1" customWidth="1"/>
    <col min="8" max="8" width="14.7265625" bestFit="1" customWidth="1"/>
    <col min="9" max="9" width="25.81640625" bestFit="1" customWidth="1"/>
    <col min="10" max="10" width="26.453125" bestFit="1" customWidth="1"/>
  </cols>
  <sheetData>
    <row r="1" spans="1:6" ht="21" x14ac:dyDescent="0.5">
      <c r="A1" s="35" t="s">
        <v>0</v>
      </c>
      <c r="B1" s="35"/>
      <c r="C1" s="35"/>
      <c r="D1" s="35"/>
    </row>
    <row r="2" spans="1:6" s="1" customFormat="1" ht="22" customHeight="1" x14ac:dyDescent="0.45">
      <c r="A2" s="1" t="s">
        <v>1</v>
      </c>
    </row>
    <row r="4" spans="1:6" x14ac:dyDescent="0.35">
      <c r="A4" t="s">
        <v>2</v>
      </c>
    </row>
    <row r="5" spans="1:6" x14ac:dyDescent="0.35">
      <c r="A5" t="s">
        <v>3</v>
      </c>
    </row>
    <row r="6" spans="1:6" x14ac:dyDescent="0.35">
      <c r="A6" t="s">
        <v>4</v>
      </c>
    </row>
    <row r="7" spans="1:6" ht="18.5" x14ac:dyDescent="0.45">
      <c r="A7" s="12" t="s">
        <v>5</v>
      </c>
      <c r="B7" s="33"/>
      <c r="C7" s="33"/>
      <c r="D7" s="13"/>
      <c r="E7" s="12" t="s">
        <v>6</v>
      </c>
      <c r="F7" s="14"/>
    </row>
    <row r="8" spans="1:6" ht="55.5" x14ac:dyDescent="0.35">
      <c r="A8" s="3" t="s">
        <v>7</v>
      </c>
      <c r="B8" s="3" t="s">
        <v>8</v>
      </c>
      <c r="C8" s="3" t="s">
        <v>9</v>
      </c>
      <c r="D8" s="4" t="s">
        <v>10</v>
      </c>
      <c r="E8" s="3" t="s">
        <v>11</v>
      </c>
      <c r="F8" s="4" t="s">
        <v>12</v>
      </c>
    </row>
    <row r="9" spans="1:6" ht="130.5" x14ac:dyDescent="0.35">
      <c r="A9" s="32" t="s">
        <v>13</v>
      </c>
      <c r="B9" s="6">
        <v>8</v>
      </c>
      <c r="C9" s="7"/>
      <c r="D9" s="6" t="str">
        <f t="shared" ref="D9:D13" si="0">IF(C9="","",B9*(C9/5))</f>
        <v/>
      </c>
      <c r="E9" s="8" t="s">
        <v>14</v>
      </c>
      <c r="F9" s="9"/>
    </row>
    <row r="10" spans="1:6" ht="87" x14ac:dyDescent="0.35">
      <c r="A10" s="32" t="s">
        <v>15</v>
      </c>
      <c r="B10" s="6">
        <v>12</v>
      </c>
      <c r="C10" s="7"/>
      <c r="D10" s="6" t="str">
        <f t="shared" si="0"/>
        <v/>
      </c>
      <c r="E10" s="8" t="s">
        <v>16</v>
      </c>
      <c r="F10" s="9"/>
    </row>
    <row r="11" spans="1:6" ht="87" x14ac:dyDescent="0.35">
      <c r="A11" s="32" t="s">
        <v>17</v>
      </c>
      <c r="B11" s="6">
        <v>12</v>
      </c>
      <c r="C11" s="7"/>
      <c r="D11" s="6" t="str">
        <f t="shared" si="0"/>
        <v/>
      </c>
      <c r="E11" s="8" t="s">
        <v>18</v>
      </c>
      <c r="F11" s="9"/>
    </row>
    <row r="12" spans="1:6" ht="87" x14ac:dyDescent="0.35">
      <c r="A12" s="32" t="s">
        <v>19</v>
      </c>
      <c r="B12" s="6">
        <v>8</v>
      </c>
      <c r="C12" s="7"/>
      <c r="D12" s="6" t="str">
        <f t="shared" si="0"/>
        <v/>
      </c>
      <c r="E12" s="8" t="s">
        <v>20</v>
      </c>
      <c r="F12" s="9"/>
    </row>
    <row r="13" spans="1:6" ht="87" x14ac:dyDescent="0.35">
      <c r="A13" s="32" t="s">
        <v>21</v>
      </c>
      <c r="B13" s="6">
        <v>8</v>
      </c>
      <c r="C13" s="7"/>
      <c r="D13" s="6" t="str">
        <f t="shared" si="0"/>
        <v/>
      </c>
      <c r="E13" s="8" t="s">
        <v>22</v>
      </c>
      <c r="F13" s="9"/>
    </row>
    <row r="14" spans="1:6" ht="87" x14ac:dyDescent="0.35">
      <c r="A14" s="32" t="s">
        <v>23</v>
      </c>
      <c r="B14" s="6">
        <v>10</v>
      </c>
      <c r="C14" s="7"/>
      <c r="D14" s="6" t="str">
        <f>IF(C14="","",B14*(C14/5))</f>
        <v/>
      </c>
      <c r="E14" s="8" t="s">
        <v>66</v>
      </c>
      <c r="F14" s="9"/>
    </row>
    <row r="15" spans="1:6" ht="18.5" x14ac:dyDescent="0.45">
      <c r="C15" s="15" t="s">
        <v>24</v>
      </c>
      <c r="D15" s="15">
        <f>SUM(D9:D14)</f>
        <v>0</v>
      </c>
      <c r="E15" s="22" t="s">
        <v>25</v>
      </c>
    </row>
    <row r="18" spans="1:9" ht="34.5" customHeight="1" x14ac:dyDescent="0.35">
      <c r="A18" s="34" t="s">
        <v>26</v>
      </c>
      <c r="B18" s="34"/>
      <c r="C18" s="34"/>
      <c r="D18" s="34"/>
      <c r="E18" s="23"/>
      <c r="F18" s="23"/>
    </row>
    <row r="19" spans="1:9" ht="75" customHeight="1" x14ac:dyDescent="0.35">
      <c r="A19" s="29" t="s">
        <v>27</v>
      </c>
      <c r="B19" s="29" t="s">
        <v>28</v>
      </c>
      <c r="C19" s="29" t="s">
        <v>29</v>
      </c>
      <c r="D19" s="29" t="s">
        <v>30</v>
      </c>
      <c r="E19" s="29" t="s">
        <v>31</v>
      </c>
      <c r="F19" s="29" t="s">
        <v>32</v>
      </c>
      <c r="G19" s="30" t="s">
        <v>33</v>
      </c>
      <c r="H19" s="29" t="s">
        <v>34</v>
      </c>
      <c r="I19" s="30" t="s">
        <v>35</v>
      </c>
    </row>
    <row r="20" spans="1:9" x14ac:dyDescent="0.35">
      <c r="A20" s="24"/>
      <c r="B20" s="24"/>
      <c r="C20" s="24"/>
      <c r="D20" s="25">
        <f t="shared" ref="D20" si="1">SUM(A20:C20)</f>
        <v>0</v>
      </c>
      <c r="E20" s="26" t="str">
        <f t="shared" ref="E20:F20" si="2">IF(AND(A20&gt;0,B20&gt;0),B20/A20-1,"")</f>
        <v/>
      </c>
      <c r="F20" s="26" t="str">
        <f t="shared" si="2"/>
        <v/>
      </c>
      <c r="G20" s="28" t="e">
        <f t="shared" ref="G20" si="3">IF(COUNTA(E20:F20)&gt;0,AVERAGEIF(E20:F20,"&gt;0"),"")</f>
        <v>#DIV/0!</v>
      </c>
      <c r="H20" s="27"/>
      <c r="I20" s="28" t="str">
        <f>IF(C20&gt;0,H20/C20,"")</f>
        <v/>
      </c>
    </row>
  </sheetData>
  <mergeCells count="3">
    <mergeCell ref="B7:C7"/>
    <mergeCell ref="A18:D18"/>
    <mergeCell ref="A1:D1"/>
  </mergeCells>
  <conditionalFormatting sqref="A9:F14 E15">
    <cfRule type="notContainsErrors" dxfId="4" priority="3">
      <formula>NOT(ISERROR(A9))</formula>
    </cfRule>
  </conditionalFormatting>
  <conditionalFormatting sqref="D15">
    <cfRule type="cellIs" dxfId="3" priority="1" operator="lessThan">
      <formula>23</formula>
    </cfRule>
    <cfRule type="cellIs" dxfId="2" priority="2" operator="greaterThanOrEqual">
      <formula>23</formula>
    </cfRule>
  </conditionalFormatting>
  <dataValidations count="1">
    <dataValidation type="whole" allowBlank="1" showInputMessage="1" showErrorMessage="1" sqref="C9:C14" xr:uid="{C934CCF6-6A57-4F9F-8827-E5B3C5A5654A}">
      <formula1>0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P8" sqref="P8"/>
    </sheetView>
  </sheetViews>
  <sheetFormatPr defaultRowHeight="14.5" x14ac:dyDescent="0.35"/>
  <cols>
    <col min="1" max="1" width="48.7265625" customWidth="1"/>
    <col min="2" max="2" width="10.7265625" customWidth="1"/>
    <col min="3" max="4" width="15.7265625" bestFit="1" customWidth="1"/>
    <col min="5" max="6" width="17.453125" customWidth="1"/>
    <col min="7" max="7" width="15.7265625" bestFit="1" customWidth="1"/>
    <col min="8" max="8" width="17.54296875" customWidth="1"/>
    <col min="9" max="9" width="22.7265625" customWidth="1"/>
    <col min="10" max="10" width="57.81640625" customWidth="1"/>
    <col min="11" max="11" width="39.26953125" customWidth="1"/>
  </cols>
  <sheetData>
    <row r="1" spans="1:11" s="1" customFormat="1" ht="22" customHeight="1" x14ac:dyDescent="0.45">
      <c r="A1" s="1" t="s">
        <v>36</v>
      </c>
    </row>
    <row r="3" spans="1:11" x14ac:dyDescent="0.35">
      <c r="A3" t="s">
        <v>37</v>
      </c>
    </row>
    <row r="4" spans="1:11" x14ac:dyDescent="0.35">
      <c r="A4" t="s">
        <v>38</v>
      </c>
    </row>
    <row r="6" spans="1:11" ht="18.5" x14ac:dyDescent="0.45">
      <c r="A6" s="12" t="s">
        <v>5</v>
      </c>
      <c r="B6" s="33">
        <f>'Mjerljivi kriteriji'!B7</f>
        <v>0</v>
      </c>
      <c r="C6" s="36"/>
      <c r="D6" s="13"/>
      <c r="E6" s="12" t="s">
        <v>67</v>
      </c>
      <c r="F6" s="12"/>
      <c r="G6" s="36"/>
      <c r="H6" s="36"/>
      <c r="I6" s="36"/>
    </row>
    <row r="7" spans="1:11" ht="18.5" x14ac:dyDescent="0.35">
      <c r="A7" s="11" t="s">
        <v>7</v>
      </c>
      <c r="B7" s="11" t="s">
        <v>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68</v>
      </c>
      <c r="H7" s="11" t="s">
        <v>43</v>
      </c>
      <c r="I7" s="11" t="s">
        <v>10</v>
      </c>
      <c r="J7" s="11" t="s">
        <v>44</v>
      </c>
      <c r="K7" s="11" t="s">
        <v>45</v>
      </c>
    </row>
    <row r="8" spans="1:11" ht="145" x14ac:dyDescent="0.35">
      <c r="A8" s="5" t="s">
        <v>46</v>
      </c>
      <c r="B8" s="6">
        <v>12</v>
      </c>
      <c r="C8" s="21"/>
      <c r="D8" s="21"/>
      <c r="E8" s="21"/>
      <c r="F8" s="21"/>
      <c r="G8" s="21"/>
      <c r="H8" s="31" t="str">
        <f>IF(COUNTA(C8:G8)=0,"",AVERAGE(C8:G8))</f>
        <v/>
      </c>
      <c r="I8" s="31" t="str">
        <f>IF(H8="","",B8*(H8/5))</f>
        <v/>
      </c>
      <c r="J8" s="8" t="s">
        <v>47</v>
      </c>
      <c r="K8" s="9"/>
    </row>
    <row r="9" spans="1:11" ht="130.5" x14ac:dyDescent="0.35">
      <c r="A9" s="5" t="s">
        <v>48</v>
      </c>
      <c r="B9" s="6">
        <v>10</v>
      </c>
      <c r="C9" s="21"/>
      <c r="D9" s="21"/>
      <c r="E9" s="21"/>
      <c r="F9" s="21"/>
      <c r="G9" s="21"/>
      <c r="H9" s="31" t="str">
        <f>IF(COUNTA(C9:G9)=0,"",AVERAGE(C9:G9))</f>
        <v/>
      </c>
      <c r="I9" s="31" t="str">
        <f>IF(H9="","",B9*(H9/5))</f>
        <v/>
      </c>
      <c r="J9" s="8" t="s">
        <v>49</v>
      </c>
      <c r="K9" s="9"/>
    </row>
    <row r="10" spans="1:11" ht="145" x14ac:dyDescent="0.35">
      <c r="A10" s="5" t="s">
        <v>50</v>
      </c>
      <c r="B10" s="6">
        <v>10</v>
      </c>
      <c r="C10" s="21"/>
      <c r="D10" s="21"/>
      <c r="E10" s="21"/>
      <c r="F10" s="21"/>
      <c r="G10" s="21"/>
      <c r="H10" s="31" t="str">
        <f>IF(COUNTA(C10:G10)=0,"",AVERAGE(C10:G10))</f>
        <v/>
      </c>
      <c r="I10" s="31" t="str">
        <f>IF(H10="","",B10*(H10/5))</f>
        <v/>
      </c>
      <c r="J10" s="8" t="s">
        <v>51</v>
      </c>
      <c r="K10" s="9"/>
    </row>
    <row r="11" spans="1:11" ht="130.5" x14ac:dyDescent="0.35">
      <c r="A11" s="5" t="s">
        <v>52</v>
      </c>
      <c r="B11" s="6">
        <v>10</v>
      </c>
      <c r="C11" s="21"/>
      <c r="D11" s="21"/>
      <c r="E11" s="21"/>
      <c r="F11" s="21"/>
      <c r="G11" s="21"/>
      <c r="H11" s="31" t="str">
        <f>IF(COUNTA(C11:G11)=0,"",AVERAGE(C11:G11))</f>
        <v/>
      </c>
      <c r="I11" s="31" t="str">
        <f>IF(H11="","",B11*(H11/5))</f>
        <v/>
      </c>
      <c r="J11" s="8" t="s">
        <v>53</v>
      </c>
      <c r="K11" s="9"/>
    </row>
    <row r="12" spans="1:11" ht="21" x14ac:dyDescent="0.5">
      <c r="H12" s="10" t="s">
        <v>24</v>
      </c>
      <c r="I12" s="10">
        <f>SUM(I8:I11)</f>
        <v>0</v>
      </c>
    </row>
  </sheetData>
  <mergeCells count="2">
    <mergeCell ref="B6:C6"/>
    <mergeCell ref="G6:I6"/>
  </mergeCells>
  <conditionalFormatting sqref="A8:K11">
    <cfRule type="notContainsErrors" dxfId="1" priority="1">
      <formula>NOT(ISERROR(A8))</formula>
    </cfRule>
  </conditionalFormatting>
  <dataValidations count="1">
    <dataValidation type="whole" allowBlank="1" showInputMessage="1" showErrorMessage="1" promptTitle="Ocjena 0–5" prompt="Unesite cijeli broj 0–5." sqref="C8:G11" xr:uid="{00000000-0002-0000-0100-000000000000}">
      <formula1>0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C14" sqref="C14"/>
    </sheetView>
  </sheetViews>
  <sheetFormatPr defaultRowHeight="14.5" x14ac:dyDescent="0.35"/>
  <cols>
    <col min="1" max="1" width="28.7265625" customWidth="1"/>
    <col min="2" max="2" width="14.7265625" customWidth="1"/>
    <col min="3" max="3" width="20.7265625" customWidth="1"/>
    <col min="4" max="4" width="55.7265625" customWidth="1"/>
  </cols>
  <sheetData>
    <row r="1" spans="1:6" s="1" customFormat="1" ht="22" customHeight="1" x14ac:dyDescent="0.45">
      <c r="A1" s="1" t="s">
        <v>54</v>
      </c>
    </row>
    <row r="2" spans="1:6" x14ac:dyDescent="0.35">
      <c r="A2" t="s">
        <v>55</v>
      </c>
    </row>
    <row r="3" spans="1:6" x14ac:dyDescent="0.35">
      <c r="A3" t="s">
        <v>56</v>
      </c>
    </row>
    <row r="4" spans="1:6" ht="18.5" x14ac:dyDescent="0.45">
      <c r="A4" s="12" t="s">
        <v>5</v>
      </c>
      <c r="B4" s="33">
        <f>'Mjerljivi kriteriji'!B7</f>
        <v>0</v>
      </c>
      <c r="C4" s="33"/>
      <c r="D4" s="13"/>
      <c r="E4" s="12"/>
      <c r="F4" s="16"/>
    </row>
    <row r="5" spans="1:6" ht="15.5" x14ac:dyDescent="0.35">
      <c r="A5" s="17" t="s">
        <v>57</v>
      </c>
      <c r="B5" s="17" t="s">
        <v>58</v>
      </c>
      <c r="C5" s="17" t="s">
        <v>59</v>
      </c>
      <c r="D5" s="17" t="s">
        <v>45</v>
      </c>
    </row>
    <row r="6" spans="1:6" ht="15.5" x14ac:dyDescent="0.35">
      <c r="A6" s="18" t="s">
        <v>60</v>
      </c>
      <c r="B6" s="18">
        <v>58</v>
      </c>
      <c r="C6" s="18">
        <f>'Mjerljivi kriteriji'!D15</f>
        <v>0</v>
      </c>
      <c r="D6" s="18" t="s">
        <v>61</v>
      </c>
    </row>
    <row r="7" spans="1:6" ht="15.5" x14ac:dyDescent="0.35">
      <c r="A7" s="18" t="s">
        <v>62</v>
      </c>
      <c r="B7" s="18">
        <v>42</v>
      </c>
      <c r="C7" s="18">
        <f>'Stručna procjena'!I12</f>
        <v>0</v>
      </c>
      <c r="D7" s="18" t="s">
        <v>63</v>
      </c>
    </row>
    <row r="8" spans="1:6" ht="15.5" x14ac:dyDescent="0.35">
      <c r="A8" s="20" t="s">
        <v>64</v>
      </c>
      <c r="B8" s="18">
        <v>100</v>
      </c>
      <c r="C8" s="19">
        <f>C6+C7</f>
        <v>0</v>
      </c>
      <c r="D8" s="18" t="s">
        <v>65</v>
      </c>
    </row>
  </sheetData>
  <mergeCells count="1">
    <mergeCell ref="B4:C4"/>
  </mergeCells>
  <conditionalFormatting sqref="C8">
    <cfRule type="cellIs" dxfId="0" priority="1" operator="greaterThanOrEqual">
      <formula>70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Mjerljivi kriteriji</vt:lpstr>
      <vt:lpstr>Stručna procjena</vt:lpstr>
      <vt:lpstr>Konačni rezultat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Filip Stipancic</cp:lastModifiedBy>
  <cp:revision/>
  <dcterms:created xsi:type="dcterms:W3CDTF">2025-09-23T11:06:19Z</dcterms:created>
  <dcterms:modified xsi:type="dcterms:W3CDTF">2025-10-07T08:02:34Z</dcterms:modified>
  <cp:category/>
  <cp:contentStatus/>
</cp:coreProperties>
</file>