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4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List1" sheetId="5" r:id="rId5"/>
  </sheets>
  <externalReferences>
    <externalReference r:id="rId8"/>
  </externalReferences>
  <definedNames>
    <definedName name="_xlfn.IFERROR" hidden="1">#NAME?</definedName>
    <definedName name="_xlfn.VALUETOTEXT" hidden="1">#NAME?</definedName>
    <definedName name="BEx768KPSQ72NFZI1DSHLMYOAJB4" hidden="1">#N/A</definedName>
    <definedName name="BExF0FDTSLD2H2BL1BV89V91RA11" hidden="1">#N/A</definedName>
    <definedName name="SAPBEXhrIndnt" hidden="1">1</definedName>
    <definedName name="SAPBEXq0001" localSheetId="0">#N/A</definedName>
    <definedName name="SAPBEXq0001f48UWM535N6VOUF3NIEWN32K2C" localSheetId="0">#N/A</definedName>
    <definedName name="SAPBEXq0001fDPQPOVB8Y1BEM70IDP1WOMNIK" localSheetId="0">#N/A</definedName>
    <definedName name="SAPBEXq0001fZ_CMMTITE" localSheetId="0">#N/A</definedName>
    <definedName name="SAPBEXq0001fZ_FUNAREA" localSheetId="0">#N/A</definedName>
    <definedName name="SAPBEXq0001fZ_FUND" localSheetId="0">#N/A</definedName>
    <definedName name="SAPBEXq0001fZ_FUNDCTR" localSheetId="0">#N/A</definedName>
    <definedName name="SAPBEXq0001fZ_FUNDCTR__Z_GLAVA" localSheetId="0">#N/A</definedName>
    <definedName name="SAPBEXq0001fZ_FUNDCTR__Z_RAZDJEL" localSheetId="0">#N/A</definedName>
    <definedName name="SAPBEXq0001fZ_FUNDCTR__ZPROGRAM" localSheetId="0">#N/A</definedName>
    <definedName name="SAPBEXq0001fZ_GLAVA" localSheetId="0">#N/A</definedName>
    <definedName name="SAPBEXq0001fZ_RAZDJEL" localSheetId="0">#N/A</definedName>
    <definedName name="SAPBEXq0001tFILTER_0FISCVARNT" localSheetId="0">#N/A</definedName>
    <definedName name="SAPBEXq0001tFILTER_Z_CMMTITE" localSheetId="0">#N/A</definedName>
    <definedName name="SAPBEXq0001tFILTER_Z_FM_AREA" localSheetId="0">#N/A</definedName>
    <definedName name="SAPBEXq0001tFILTER_Z_FUNDCTR" localSheetId="0">#N/A</definedName>
    <definedName name="SAPBEXq0001tFILTER_Z_FUNDCTR__Z_RAZDJEL" localSheetId="0">#N/A</definedName>
    <definedName name="SAPBEXq0001tFILTER_Z_RAZDJEL" localSheetId="0">#N/A</definedName>
    <definedName name="SAPBEXq0001tREPTXTLG" localSheetId="0">#N/A</definedName>
    <definedName name="SAPBEXq0002" localSheetId="0">#N/A</definedName>
    <definedName name="SAPBEXq0002fZ_CMMTITE" localSheetId="0">#N/A</definedName>
    <definedName name="SAPBEXq0002fZ_FM_AREA" localSheetId="0">#N/A</definedName>
    <definedName name="SAPBEXq0002tFILTER_Z_CMMTITE" localSheetId="0">#N/A</definedName>
    <definedName name="SAPBEXq0002tFILTER_Z_FM_AREA" localSheetId="0">#N/A</definedName>
    <definedName name="SAPBEXq0002tREPTXTLG" localSheetId="0">#N/A</definedName>
    <definedName name="SAPBEXq0003" localSheetId="0">#N/A</definedName>
    <definedName name="SAPBEXq0003fZ_FUNDCTR" localSheetId="0">#N/A</definedName>
    <definedName name="SAPBEXq0003tREPTXTLG" localSheetId="0">#N/A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<sst xmlns="http://schemas.openxmlformats.org/spreadsheetml/2006/main" count="1910" uniqueCount="239">
  <si>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</si>
  <si>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</si>
  <si>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</si>
  <si>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</si>
  <si>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</si>
  <si>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</si>
  <si>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</si>
  <si>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</si>
  <si>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</si>
  <si>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</si>
  <si>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</si>
  <si>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</si>
  <si>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</si>
  <si>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</si>
  <si>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</si>
  <si>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</si>
  <si>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</si>
  <si>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</si>
  <si>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</si>
  <si>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</si>
  <si>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</si>
  <si>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</si>
  <si>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</si>
  <si>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</si>
  <si>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</si>
  <si>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</si>
  <si>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</si>
  <si>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</si>
  <si>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</si>
  <si>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</si>
  <si>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</si>
  <si>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</si>
  <si>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</si>
  <si>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</si>
  <si>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</si>
  <si>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</si>
  <si>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</si>
  <si>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</si>
  <si>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</si>
  <si>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</si>
  <si>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</si>
  <si>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</si>
  <si>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</si>
  <si>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</si>
  <si>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</si>
  <si>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</si>
  <si>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</si>
  <si>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</si>
  <si>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</si>
  <si>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</si>
  <si>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</si>
  <si>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</si>
  <si>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</si>
  <si>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</si>
  <si>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</si>
  <si>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</si>
  <si>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</si>
  <si>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</si>
  <si>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</si>
  <si>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</si>
  <si>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</si>
  <si>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</si>
  <si>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</si>
  <si>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</si>
  <si>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</si>
  <si>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</si>
  <si>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</si>
  <si>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</si>
  <si>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</si>
  <si>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</si>
  <si>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</si>
  <si>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</si>
  <si>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</si>
  <si>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</si>
  <si>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</si>
  <si>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</si>
  <si>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</si>
  <si>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</si>
  <si>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</si>
  <si>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</si>
  <si>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</si>
  <si>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</si>
  <si>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</si>
  <si>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</si>
  <si>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</si>
  <si>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</si>
  <si>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</si>
  <si>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</si>
  <si>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</si>
  <si>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</si>
  <si>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</si>
  <si>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</si>
  <si>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</si>
  <si>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</si>
  <si>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</si>
  <si>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</si>
  <si>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</si>
  <si>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</si>
  <si>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</si>
  <si>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</si>
  <si>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</si>
  <si>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</si>
  <si>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</si>
  <si>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</si>
  <si>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</si>
  <si>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</si>
  <si>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</si>
  <si>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</si>
  <si>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</si>
  <si>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</si>
  <si>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</si>
  <si>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</si>
  <si>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</si>
  <si>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</si>
  <si>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</si>
  <si>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</si>
  <si>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</si>
  <si>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</si>
  <si>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</si>
  <si>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</si>
  <si>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</si>
  <si>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</si>
  <si>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</si>
  <si>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</si>
  <si>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</si>
  <si>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</si>
  <si>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</si>
  <si>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</si>
  <si>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</si>
  <si>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</si>
  <si>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</si>
  <si>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</si>
  <si>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</si>
  <si>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</si>
  <si>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</si>
  <si>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</si>
  <si>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</si>
  <si>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</si>
  <si>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</si>
  <si>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</si>
  <si>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</si>
  <si>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</si>
  <si>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</si>
  <si>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</si>
  <si>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</si>
  <si>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</si>
  <si>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</si>
  <si>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</si>
  <si>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</si>
  <si>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</si>
  <si>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</si>
  <si>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</si>
  <si>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</si>
  <si>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</si>
  <si>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</si>
  <si>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</si>
  <si>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</si>
  <si>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</si>
  <si>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</si>
  <si>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</si>
  <si>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</si>
  <si>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</si>
  <si>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</si>
  <si>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</si>
  <si>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</si>
  <si>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</si>
  <si>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</si>
  <si>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</si>
  <si>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</si>
  <si>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</si>
  <si>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</si>
  <si>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</si>
  <si>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</si>
  <si>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</si>
  <si>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</si>
  <si>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</si>
  <si>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</si>
  <si>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</si>
  <si>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</si>
  <si>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</si>
  <si>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</si>
  <si>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</si>
  <si>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</si>
  <si>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</si>
  <si>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</si>
  <si>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</si>
  <si>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</si>
  <si>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</si>
  <si>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</si>
  <si>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</si>
  <si>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</si>
  <si>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</si>
  <si>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</si>
  <si>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</si>
  <si>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</si>
  <si>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</si>
  <si>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</si>
  <si>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</si>
  <si>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</si>
  <si>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</si>
  <si>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</si>
  <si>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</si>
  <si>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 xml:space="preserve">           </t>
  </si>
  <si>
    <t>EUR</t>
  </si>
  <si>
    <t>31</t>
  </si>
  <si>
    <t>43</t>
  </si>
  <si>
    <t>BROJČANA OZNAKA I NAZIV</t>
  </si>
  <si>
    <t>Prihodi i rashodi</t>
  </si>
  <si>
    <t>PRIHODI</t>
  </si>
  <si>
    <t>Vlastiti prihodi</t>
  </si>
  <si>
    <t>Pomoći</t>
  </si>
  <si>
    <t>51</t>
  </si>
  <si>
    <t>Pomoći EU</t>
  </si>
  <si>
    <t>55</t>
  </si>
  <si>
    <t>56</t>
  </si>
  <si>
    <t>Fondovi EU</t>
  </si>
  <si>
    <t>58</t>
  </si>
  <si>
    <t>Donacije</t>
  </si>
  <si>
    <t>61</t>
  </si>
  <si>
    <t>84</t>
  </si>
  <si>
    <t>IZVJEŠTAJ O PRIHODIMA I RASHODIMA PREMA IZVORIMA FINANCIRANJA</t>
  </si>
  <si>
    <t>Opći prihodi i primici</t>
  </si>
  <si>
    <t>Prihodi za posebne namjene</t>
  </si>
  <si>
    <t>Ostali prihodi za posebne namjene</t>
  </si>
  <si>
    <t>Refundacije iz pomoći EU</t>
  </si>
  <si>
    <t>Instrumenti EU nove generacije</t>
  </si>
  <si>
    <t>Namjenski primici od zaduživanja</t>
  </si>
  <si>
    <t>Namjenski primici od povrata glavnica danih zajmova</t>
  </si>
  <si>
    <t>Sredstva učešća za pomoći</t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</si>
  <si>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</si>
  <si>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</si>
  <si>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</si>
  <si>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</si>
  <si>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</si>
  <si>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</si>
  <si>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Izvori</t>
  </si>
  <si>
    <t>Plan</t>
  </si>
  <si>
    <t>Ostvarenje</t>
  </si>
  <si>
    <t>%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</si>
</sst>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  <numFmt numFmtId="193" formatCode="&quot;Da&quot;;&quot;Da&quot;;&quot;Ne&quot;"/>
    <numFmt numFmtId="194" formatCode="&quot;Uključeno&quot;;&quot;Uključeno&quot;;&quot;Isključeno&quot;"/>
    <numFmt numFmtId="195" formatCode="[$¥€-2]\ #,##0.00_);[Red]\([$€-2]\ #,##0.00\)"/>
    <numFmt numFmtId="196" formatCode="0.0"/>
    <numFmt numFmtId="197" formatCode="#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4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46" borderId="9" xfId="78" applyAlignment="1">
      <alignment horizontal="left" vertical="center" wrapText="1" indent="1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8" fillId="0" borderId="0" xfId="52" applyFont="1" applyFill="1" applyAlignment="1">
      <alignment horizontal="center" vertical="center" wrapText="1"/>
      <protection/>
    </xf>
    <xf numFmtId="4" fontId="17" fillId="48" borderId="13" xfId="61" applyNumberFormat="1" applyFont="1" applyFill="1" applyBorder="1" applyAlignment="1">
      <alignment horizontal="center" vertical="center" wrapText="1"/>
    </xf>
    <xf numFmtId="1" fontId="15" fillId="48" borderId="14" xfId="0" applyNumberFormat="1" applyFont="1" applyFill="1" applyBorder="1" applyAlignment="1">
      <alignment horizontal="center" vertical="center"/>
    </xf>
    <xf numFmtId="0" fontId="9" fillId="33" borderId="9" xfId="61" quotePrefix="1">
      <alignment horizontal="left" vertical="center" indent="1"/>
    </xf>
    <xf numFmtId="0" fontId="0" fillId="46" borderId="9" xfId="78" applyAlignment="1" quotePrefix="1">
      <alignment horizontal="left" vertical="center" wrapText="1" indent="1"/>
    </xf>
    <xf numFmtId="0" fontId="9" fillId="52" borderId="0" xfId="61" applyFill="1" applyBorder="1" quotePrefix="1">
      <alignment horizontal="left" vertical="center" indent="1"/>
    </xf>
    <xf numFmtId="0" fontId="11" fillId="52" borderId="0" xfId="74" applyFill="1" applyBorder="1" quotePrefix="1">
      <alignment horizontal="center" vertical="center"/>
    </xf>
    <xf numFmtId="0" fontId="12" fillId="52" borderId="0" xfId="79" applyFont="1" applyFill="1" applyBorder="1" applyAlignment="1" quotePrefix="1">
      <alignment horizontal="left" vertical="center" wrapText="1" indent="3"/>
    </xf>
    <xf numFmtId="0" fontId="12" fillId="52" borderId="0" xfId="79" applyFont="1" applyFill="1" applyBorder="1" quotePrefix="1">
      <alignment horizontal="left" vertical="center" wrapText="1"/>
    </xf>
    <xf numFmtId="4" fontId="14" fillId="52" borderId="0" xfId="91" applyNumberFormat="1" applyFont="1" applyFill="1" applyBorder="1">
      <alignment horizontal="right" vertical="center"/>
    </xf>
    <xf numFmtId="0" fontId="13" fillId="52" borderId="0" xfId="81" applyFont="1" applyFill="1" applyBorder="1" applyAlignment="1" quotePrefix="1">
      <alignment horizontal="left" vertical="center" wrapText="1" indent="4"/>
    </xf>
    <xf numFmtId="0" fontId="13" fillId="52" borderId="0" xfId="81" applyFont="1" applyFill="1" applyBorder="1" quotePrefix="1">
      <alignment horizontal="left" vertical="center" wrapText="1"/>
    </xf>
    <xf numFmtId="0" fontId="12" fillId="52" borderId="0" xfId="79" applyFont="1" applyFill="1" applyBorder="1" applyAlignment="1" quotePrefix="1">
      <alignment horizontal="left" vertical="center" wrapText="1" indent="3"/>
    </xf>
    <xf numFmtId="0" fontId="12" fillId="52" borderId="0" xfId="79" applyFont="1" applyFill="1" applyBorder="1" quotePrefix="1">
      <alignment horizontal="left" vertical="center" wrapText="1"/>
    </xf>
    <xf numFmtId="4" fontId="19" fillId="52" borderId="0" xfId="91" applyNumberFormat="1" applyFont="1" applyFill="1" applyBorder="1">
      <alignment horizontal="right" vertical="center"/>
    </xf>
    <xf numFmtId="3" fontId="18" fillId="0" borderId="0" xfId="52" applyNumberFormat="1" applyFont="1" applyFill="1" applyAlignment="1">
      <alignment horizontal="center" vertical="center" wrapText="1"/>
      <protection/>
    </xf>
    <xf numFmtId="0" fontId="59" fillId="52" borderId="0" xfId="77" applyFont="1" applyFill="1" applyBorder="1" applyAlignment="1" quotePrefix="1">
      <alignment horizontal="left" vertical="center" wrapText="1" indent="2"/>
    </xf>
    <xf numFmtId="4" fontId="60" fillId="52" borderId="0" xfId="57" applyNumberFormat="1" applyFont="1" applyFill="1" applyBorder="1">
      <alignment vertical="center"/>
    </xf>
    <xf numFmtId="4" fontId="3" fillId="52" borderId="0" xfId="57" applyNumberFormat="1" applyFont="1" applyFill="1" applyBorder="1">
      <alignment vertical="center"/>
    </xf>
    <xf numFmtId="4" fontId="61" fillId="52" borderId="0" xfId="91" applyNumberFormat="1" applyFont="1" applyFill="1" applyBorder="1">
      <alignment horizontal="right" vertical="center"/>
    </xf>
    <xf numFmtId="4" fontId="13" fillId="52" borderId="0" xfId="91" applyNumberFormat="1" applyFont="1" applyFill="1" applyBorder="1">
      <alignment horizontal="right" vertical="center"/>
    </xf>
    <xf numFmtId="0" fontId="6" fillId="0" borderId="0" xfId="52" applyFont="1" applyFill="1" applyAlignment="1">
      <alignment horizontal="center" vertical="center" wrapText="1"/>
      <protection/>
    </xf>
    <xf numFmtId="3" fontId="15" fillId="48" borderId="14" xfId="0" applyNumberFormat="1" applyFont="1" applyFill="1" applyBorder="1" applyAlignment="1">
      <alignment horizontal="center" vertical="center" wrapText="1"/>
    </xf>
    <xf numFmtId="3" fontId="17" fillId="48" borderId="14" xfId="0" applyNumberFormat="1" applyFont="1" applyFill="1" applyBorder="1" applyAlignment="1">
      <alignment horizontal="center" vertical="center" wrapText="1"/>
    </xf>
    <xf numFmtId="3" fontId="14" fillId="52" borderId="0" xfId="91" applyNumberFormat="1" applyFont="1" applyFill="1" applyBorder="1">
      <alignment horizontal="right" vertical="center"/>
    </xf>
    <xf numFmtId="3" fontId="19" fillId="52" borderId="0" xfId="91" applyNumberFormat="1" applyFont="1" applyFill="1" applyBorder="1">
      <alignment horizontal="right" vertical="center"/>
    </xf>
    <xf numFmtId="0" fontId="15" fillId="0" borderId="0" xfId="0" applyFont="1" applyFill="1" applyAlignment="1">
      <alignment horizontal="center" vertical="center"/>
    </xf>
    <xf numFmtId="3" fontId="0" fillId="0" borderId="0" xfId="0" applyNumberForma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4" fontId="19" fillId="0" borderId="0" xfId="91" applyNumberFormat="1" applyFont="1" applyFill="1" applyBorder="1">
      <alignment horizontal="right" vertical="center"/>
    </xf>
    <xf numFmtId="3" fontId="14" fillId="0" borderId="0" xfId="91" applyNumberFormat="1" applyFont="1" applyFill="1" applyBorder="1">
      <alignment horizontal="right" vertical="center"/>
    </xf>
    <xf numFmtId="3" fontId="0" fillId="0" borderId="0" xfId="0" applyNumberFormat="1" applyFill="1" applyAlignment="1">
      <alignment/>
    </xf>
  </cellXfs>
  <cellStyles count="9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Percent" xfId="53"/>
    <cellStyle name="Povezana ćelija" xfId="54"/>
    <cellStyle name="Followed Hyperlink" xfId="55"/>
    <cellStyle name="Provjera ćelije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inputData" xfId="85"/>
    <cellStyle name="SAPBEXinputData 2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Tekst objašnjenja" xfId="97"/>
    <cellStyle name="Tekst upozorenja" xfId="98"/>
    <cellStyle name="Ukupni zbroj" xfId="99"/>
    <cellStyle name="Unos" xfId="100"/>
    <cellStyle name="Currency" xfId="101"/>
    <cellStyle name="Currency [0]" xfId="102"/>
    <cellStyle name="Comma" xfId="103"/>
    <cellStyle name="Comma [0]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9225"/>
          <c:y val="0.216"/>
          <c:w val="0.40825"/>
          <c:h val="0.68875"/>
        </c:manualLayout>
      </c:layout>
      <c:pieChart>
        <c:varyColors val="1"/>
        <c:ser>
          <c:idx val="0"/>
          <c:order val="0"/>
          <c:tx>
            <c:strRef>
              <c:f>List1!$D$3</c:f>
              <c:strCache>
                <c:ptCount val="1"/>
                <c:pt idx="0">
                  <c:v>Izvori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D4D4D4"/>
                  </a:solidFill>
                </a:ln>
              </c:spPr>
            </c:leaderLines>
          </c:dLbls>
          <c:val>
            <c:numRef>
              <c:f>List1!$D$4:$D$12</c:f>
              <c:numCache/>
            </c:numRef>
          </c:val>
        </c:ser>
        <c:ser>
          <c:idx val="1"/>
          <c:order val="1"/>
          <c:tx>
            <c:strRef>
              <c:f>List1!$E$3</c:f>
              <c:strCache>
                <c:ptCount val="1"/>
                <c:pt idx="0">
                  <c:v>Ostvarenje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D4D4D4"/>
                  </a:solidFill>
                </a:ln>
              </c:spPr>
            </c:leaderLines>
          </c:dLbls>
          <c:val>
            <c:numRef>
              <c:f>List1!$E$4:$E$12</c:f>
              <c:numCache/>
            </c:numRef>
          </c:val>
        </c:ser>
        <c:ser>
          <c:idx val="2"/>
          <c:order val="2"/>
          <c:tx>
            <c:strRef>
              <c:f>List1!$F$3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D4D4D4"/>
                  </a:solidFill>
                </a:ln>
              </c:spPr>
            </c:leaderLines>
          </c:dLbls>
          <c:val>
            <c:numRef>
              <c:f>List1!$F$4:$F$12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4D4D4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12</xdr:row>
      <xdr:rowOff>19050</xdr:rowOff>
    </xdr:from>
    <xdr:to>
      <xdr:col>8</xdr:col>
      <xdr:colOff>276225</xdr:colOff>
      <xdr:row>39</xdr:row>
      <xdr:rowOff>9525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1963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13</xdr:row>
      <xdr:rowOff>104775</xdr:rowOff>
    </xdr:from>
    <xdr:to>
      <xdr:col>15</xdr:col>
      <xdr:colOff>276225</xdr:colOff>
      <xdr:row>30</xdr:row>
      <xdr:rowOff>95250</xdr:rowOff>
    </xdr:to>
    <xdr:graphicFrame>
      <xdr:nvGraphicFramePr>
        <xdr:cNvPr id="1" name="Grafikon 1"/>
        <xdr:cNvGraphicFramePr/>
      </xdr:nvGraphicFramePr>
      <xdr:xfrm>
        <a:off x="6619875" y="2209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51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7">
        <f>IF(LEN(TRIM(E18))=1,TRIM(E18),"")</f>
      </c>
      <c r="B18" s="6">
        <f>IF(LEN(TRIM(E18))=2,TRIM(E18),"")</f>
      </c>
      <c r="C18" s="6">
        <f>IF(LEN(TRIM(E18))=3,TRIM(E18),"")</f>
      </c>
      <c r="D18" s="6">
        <f>IF(LEN(TRIM(E18))=4,TRIM(E18),"")</f>
      </c>
      <c r="E18" s="6"/>
      <c r="F18" s="6" t="s">
        <v>202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7">
        <f aca="true" t="shared" si="0" ref="A19:A82">IF(LEN(TRIM(E19))=1,TRIM(E19),"")</f>
      </c>
      <c r="B19" s="6">
        <f aca="true" t="shared" si="1" ref="B19:B82">IF(LEN(TRIM(E19))=2,TRIM(E19),"")</f>
      </c>
      <c r="C19" s="6">
        <f aca="true" t="shared" si="2" ref="C19:C82">IF(LEN(TRIM(E19))=3,TRIM(E19),"")</f>
      </c>
      <c r="D19" s="6">
        <f aca="true" t="shared" si="3" ref="D19:D82">IF(LEN(TRIM(E19))=4,TRIM(E19),"")</f>
      </c>
      <c r="E19" s="6"/>
      <c r="F19" s="6" t="s">
        <v>202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7">
        <f t="shared" si="0"/>
      </c>
      <c r="B20" s="6">
        <f t="shared" si="1"/>
      </c>
      <c r="C20" s="6">
        <f t="shared" si="2"/>
      </c>
      <c r="D20" s="6">
        <f t="shared" si="3"/>
      </c>
      <c r="E20" s="6"/>
      <c r="F20" s="6" t="s">
        <v>202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7">
        <f t="shared" si="0"/>
      </c>
      <c r="B21" s="6">
        <f t="shared" si="1"/>
      </c>
      <c r="C21" s="6">
        <f t="shared" si="2"/>
      </c>
      <c r="D21" s="6">
        <f t="shared" si="3"/>
      </c>
      <c r="E21" s="6"/>
      <c r="F21" s="6" t="s">
        <v>202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7">
        <f t="shared" si="0"/>
      </c>
      <c r="B22" s="6">
        <f t="shared" si="1"/>
      </c>
      <c r="C22" s="6">
        <f t="shared" si="2"/>
      </c>
      <c r="D22" s="6">
        <f t="shared" si="3"/>
      </c>
      <c r="E22" s="6"/>
      <c r="F22" s="6" t="s">
        <v>202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7">
        <f t="shared" si="0"/>
      </c>
      <c r="B23" s="6">
        <f t="shared" si="1"/>
      </c>
      <c r="C23" s="6">
        <f t="shared" si="2"/>
      </c>
      <c r="D23" s="6">
        <f t="shared" si="3"/>
      </c>
      <c r="E23" s="6"/>
      <c r="F23" s="6" t="s">
        <v>202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7">
        <f t="shared" si="0"/>
      </c>
      <c r="B24" s="6">
        <f t="shared" si="1"/>
      </c>
      <c r="C24" s="6">
        <f t="shared" si="2"/>
      </c>
      <c r="D24" s="6">
        <f t="shared" si="3"/>
      </c>
      <c r="E24" s="6"/>
      <c r="F24" s="6" t="s">
        <v>202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7">
        <f t="shared" si="0"/>
      </c>
      <c r="B25" s="6">
        <f t="shared" si="1"/>
      </c>
      <c r="C25" s="6">
        <f t="shared" si="2"/>
      </c>
      <c r="D25" s="6">
        <f t="shared" si="3"/>
      </c>
      <c r="E25" s="6"/>
      <c r="F25" s="6" t="s">
        <v>202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7">
        <f t="shared" si="0"/>
      </c>
      <c r="B26" s="6">
        <f t="shared" si="1"/>
      </c>
      <c r="C26" s="6">
        <f t="shared" si="2"/>
      </c>
      <c r="D26" s="6">
        <f t="shared" si="3"/>
      </c>
      <c r="E26" s="6"/>
      <c r="F26" s="6" t="s">
        <v>202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7">
        <f t="shared" si="0"/>
      </c>
      <c r="B27" s="6">
        <f t="shared" si="1"/>
      </c>
      <c r="C27" s="6">
        <f t="shared" si="2"/>
      </c>
      <c r="D27" s="6">
        <f t="shared" si="3"/>
      </c>
      <c r="E27" s="6"/>
      <c r="F27" s="6" t="s">
        <v>202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7">
        <f t="shared" si="0"/>
      </c>
      <c r="B28" s="6">
        <f t="shared" si="1"/>
      </c>
      <c r="C28" s="6">
        <f t="shared" si="2"/>
      </c>
      <c r="D28" s="6">
        <f t="shared" si="3"/>
      </c>
      <c r="E28" s="6"/>
      <c r="F28" s="6" t="s">
        <v>202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7">
        <f t="shared" si="0"/>
      </c>
      <c r="B29" s="6">
        <f t="shared" si="1"/>
      </c>
      <c r="C29" s="6">
        <f t="shared" si="2"/>
      </c>
      <c r="D29" s="6">
        <f t="shared" si="3"/>
      </c>
      <c r="E29" s="6"/>
      <c r="F29" s="6" t="s">
        <v>202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4">
        <f t="shared" si="0"/>
      </c>
      <c r="B30" s="5">
        <f t="shared" si="1"/>
      </c>
      <c r="C30" s="5">
        <f t="shared" si="2"/>
      </c>
      <c r="D30" s="5">
        <f t="shared" si="3"/>
      </c>
      <c r="E30" s="5"/>
      <c r="F30" s="5" t="s">
        <v>202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4">
        <f t="shared" si="0"/>
      </c>
      <c r="B31" s="5">
        <f t="shared" si="1"/>
      </c>
      <c r="C31" s="5">
        <f t="shared" si="2"/>
      </c>
      <c r="D31" s="5">
        <f t="shared" si="3"/>
      </c>
      <c r="E31" s="5"/>
      <c r="F31" s="5" t="s">
        <v>202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4">
        <f t="shared" si="0"/>
      </c>
      <c r="B32" s="5">
        <f t="shared" si="1"/>
      </c>
      <c r="C32" s="5">
        <f t="shared" si="2"/>
      </c>
      <c r="D32" s="5">
        <f t="shared" si="3"/>
      </c>
      <c r="E32" s="5"/>
      <c r="F32" s="5" t="s">
        <v>202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4">
        <f t="shared" si="0"/>
      </c>
      <c r="B33" s="5">
        <f t="shared" si="1"/>
      </c>
      <c r="C33" s="5">
        <f t="shared" si="2"/>
      </c>
      <c r="D33" s="5">
        <f t="shared" si="3"/>
      </c>
      <c r="E33" s="5"/>
      <c r="F33" s="5" t="s">
        <v>202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4">
        <f t="shared" si="0"/>
      </c>
      <c r="B34" s="5">
        <f t="shared" si="1"/>
      </c>
      <c r="C34" s="5">
        <f t="shared" si="2"/>
      </c>
      <c r="D34" s="5">
        <f t="shared" si="3"/>
      </c>
      <c r="E34" s="5"/>
      <c r="F34" s="5" t="s">
        <v>202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4">
        <f t="shared" si="0"/>
      </c>
      <c r="B35" s="5">
        <f t="shared" si="1"/>
      </c>
      <c r="C35" s="5">
        <f t="shared" si="2"/>
      </c>
      <c r="D35" s="5">
        <f t="shared" si="3"/>
      </c>
      <c r="E35" s="5"/>
      <c r="F35" s="5" t="s">
        <v>202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4">
        <f t="shared" si="0"/>
      </c>
      <c r="B36" s="5">
        <f t="shared" si="1"/>
      </c>
      <c r="C36" s="5">
        <f t="shared" si="2"/>
      </c>
      <c r="D36" s="5">
        <f t="shared" si="3"/>
      </c>
      <c r="E36" s="5"/>
      <c r="F36" s="5" t="s">
        <v>202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4">
        <f t="shared" si="0"/>
      </c>
      <c r="B37" s="5">
        <f t="shared" si="1"/>
      </c>
      <c r="C37" s="5">
        <f t="shared" si="2"/>
      </c>
      <c r="D37" s="5">
        <f t="shared" si="3"/>
      </c>
      <c r="E37" s="5"/>
      <c r="F37" s="5" t="s">
        <v>202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4">
        <f t="shared" si="0"/>
      </c>
      <c r="B38" s="5">
        <f t="shared" si="1"/>
      </c>
      <c r="C38" s="5">
        <f t="shared" si="2"/>
      </c>
      <c r="D38" s="5">
        <f t="shared" si="3"/>
      </c>
      <c r="E38" s="5"/>
      <c r="F38" s="5" t="s">
        <v>202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4">
        <f t="shared" si="0"/>
      </c>
      <c r="B39" s="5">
        <f t="shared" si="1"/>
      </c>
      <c r="C39" s="5">
        <f t="shared" si="2"/>
      </c>
      <c r="D39" s="5">
        <f t="shared" si="3"/>
      </c>
      <c r="E39" s="5"/>
      <c r="F39" s="5" t="s">
        <v>202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4">
        <f t="shared" si="0"/>
      </c>
      <c r="B40" s="5">
        <f t="shared" si="1"/>
      </c>
      <c r="C40" s="5">
        <f t="shared" si="2"/>
      </c>
      <c r="D40" s="5">
        <f t="shared" si="3"/>
      </c>
      <c r="E40" s="5"/>
      <c r="F40" s="5" t="s">
        <v>202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4">
        <f t="shared" si="0"/>
      </c>
      <c r="B41" s="5">
        <f t="shared" si="1"/>
      </c>
      <c r="C41" s="5">
        <f t="shared" si="2"/>
      </c>
      <c r="D41" s="5">
        <f t="shared" si="3"/>
      </c>
      <c r="E41" s="5"/>
      <c r="F41" s="5" t="s">
        <v>202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4">
        <f t="shared" si="0"/>
      </c>
      <c r="B42" s="5">
        <f t="shared" si="1"/>
      </c>
      <c r="C42" s="5">
        <f t="shared" si="2"/>
      </c>
      <c r="D42" s="5">
        <f t="shared" si="3"/>
      </c>
      <c r="E42" s="5"/>
      <c r="F42" s="5" t="s">
        <v>202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4">
        <f t="shared" si="0"/>
      </c>
      <c r="B43" s="5">
        <f t="shared" si="1"/>
      </c>
      <c r="C43" s="5">
        <f t="shared" si="2"/>
      </c>
      <c r="D43" s="5">
        <f t="shared" si="3"/>
      </c>
      <c r="E43" s="5"/>
      <c r="F43" s="5" t="s">
        <v>202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4">
        <f t="shared" si="0"/>
      </c>
      <c r="B44" s="5">
        <f t="shared" si="1"/>
      </c>
      <c r="C44" s="5">
        <f t="shared" si="2"/>
      </c>
      <c r="D44" s="5">
        <f t="shared" si="3"/>
      </c>
      <c r="E44" s="5"/>
      <c r="F44" s="5" t="s">
        <v>202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4">
        <f t="shared" si="0"/>
      </c>
      <c r="B45" s="5">
        <f t="shared" si="1"/>
      </c>
      <c r="C45" s="5">
        <f t="shared" si="2"/>
      </c>
      <c r="D45" s="5">
        <f t="shared" si="3"/>
      </c>
      <c r="E45" s="5"/>
      <c r="F45" s="5" t="s">
        <v>202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4">
        <f t="shared" si="0"/>
      </c>
      <c r="B46" s="5">
        <f t="shared" si="1"/>
      </c>
      <c r="C46" s="5">
        <f t="shared" si="2"/>
      </c>
      <c r="D46" s="5">
        <f t="shared" si="3"/>
      </c>
      <c r="E46" s="5"/>
      <c r="F46" s="5" t="s">
        <v>202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4">
        <f t="shared" si="0"/>
      </c>
      <c r="B47" s="5">
        <f t="shared" si="1"/>
      </c>
      <c r="C47" s="5">
        <f t="shared" si="2"/>
      </c>
      <c r="D47" s="5">
        <f t="shared" si="3"/>
      </c>
      <c r="E47" s="5"/>
      <c r="F47" s="5" t="s">
        <v>202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4">
        <f t="shared" si="0"/>
      </c>
      <c r="B48" s="5">
        <f t="shared" si="1"/>
      </c>
      <c r="C48" s="5">
        <f t="shared" si="2"/>
      </c>
      <c r="D48" s="5">
        <f t="shared" si="3"/>
      </c>
      <c r="E48" s="5"/>
      <c r="F48" s="5" t="s">
        <v>202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4">
        <f t="shared" si="0"/>
      </c>
      <c r="B49" s="5">
        <f t="shared" si="1"/>
      </c>
      <c r="C49" s="5">
        <f t="shared" si="2"/>
      </c>
      <c r="D49" s="5">
        <f t="shared" si="3"/>
      </c>
      <c r="E49" s="5"/>
      <c r="F49" s="5" t="s">
        <v>202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4">
        <f t="shared" si="0"/>
      </c>
      <c r="B50" s="5">
        <f t="shared" si="1"/>
      </c>
      <c r="C50" s="5">
        <f t="shared" si="2"/>
      </c>
      <c r="D50" s="5">
        <f t="shared" si="3"/>
      </c>
      <c r="E50" s="5"/>
      <c r="F50" s="5" t="s">
        <v>202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4">
        <f t="shared" si="0"/>
      </c>
      <c r="B51" s="5">
        <f t="shared" si="1"/>
      </c>
      <c r="C51" s="5">
        <f t="shared" si="2"/>
      </c>
      <c r="D51" s="5">
        <f t="shared" si="3"/>
      </c>
      <c r="E51" s="5"/>
      <c r="F51" s="5" t="s">
        <v>202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4">
        <f t="shared" si="0"/>
      </c>
      <c r="B52" s="5">
        <f t="shared" si="1"/>
      </c>
      <c r="C52" s="5">
        <f t="shared" si="2"/>
      </c>
      <c r="D52" s="5">
        <f t="shared" si="3"/>
      </c>
      <c r="E52" s="5"/>
      <c r="F52" s="5" t="s">
        <v>202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4">
        <f t="shared" si="0"/>
      </c>
      <c r="B53" s="5">
        <f t="shared" si="1"/>
      </c>
      <c r="C53" s="5">
        <f t="shared" si="2"/>
      </c>
      <c r="D53" s="5">
        <f t="shared" si="3"/>
      </c>
      <c r="E53" s="5"/>
      <c r="F53" s="5" t="s">
        <v>202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4">
        <f t="shared" si="0"/>
      </c>
      <c r="B54" s="5">
        <f t="shared" si="1"/>
      </c>
      <c r="C54" s="5">
        <f t="shared" si="2"/>
      </c>
      <c r="D54" s="5">
        <f t="shared" si="3"/>
      </c>
      <c r="E54" s="5"/>
      <c r="F54" s="5" t="s">
        <v>202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4">
        <f t="shared" si="0"/>
      </c>
      <c r="B55" s="5">
        <f t="shared" si="1"/>
      </c>
      <c r="C55" s="5">
        <f t="shared" si="2"/>
      </c>
      <c r="D55" s="5">
        <f t="shared" si="3"/>
      </c>
      <c r="E55" s="5"/>
      <c r="F55" s="5" t="s">
        <v>202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4">
        <f t="shared" si="0"/>
      </c>
      <c r="B56" s="5">
        <f t="shared" si="1"/>
      </c>
      <c r="C56" s="5">
        <f t="shared" si="2"/>
      </c>
      <c r="D56" s="5">
        <f t="shared" si="3"/>
      </c>
      <c r="E56" s="5"/>
      <c r="F56" s="5" t="s">
        <v>202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4">
        <f t="shared" si="0"/>
      </c>
      <c r="B57" s="5">
        <f t="shared" si="1"/>
      </c>
      <c r="C57" s="5">
        <f t="shared" si="2"/>
      </c>
      <c r="D57" s="5">
        <f t="shared" si="3"/>
      </c>
      <c r="E57" s="5"/>
      <c r="F57" s="5" t="s">
        <v>202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4">
        <f t="shared" si="0"/>
      </c>
      <c r="B58" s="5">
        <f t="shared" si="1"/>
      </c>
      <c r="C58" s="5">
        <f t="shared" si="2"/>
      </c>
      <c r="D58" s="5">
        <f t="shared" si="3"/>
      </c>
      <c r="E58" s="5"/>
      <c r="F58" s="5" t="s">
        <v>202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4">
        <f t="shared" si="0"/>
      </c>
      <c r="B59" s="5">
        <f t="shared" si="1"/>
      </c>
      <c r="C59" s="5">
        <f t="shared" si="2"/>
      </c>
      <c r="D59" s="5">
        <f t="shared" si="3"/>
      </c>
      <c r="E59" s="5"/>
      <c r="F59" s="5" t="s">
        <v>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4">
        <f t="shared" si="0"/>
      </c>
      <c r="B60" s="5">
        <f t="shared" si="1"/>
      </c>
      <c r="C60" s="5">
        <f t="shared" si="2"/>
      </c>
      <c r="D60" s="5">
        <f t="shared" si="3"/>
      </c>
      <c r="E60" s="5"/>
      <c r="F60" s="5" t="s">
        <v>202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HW60">
        <v>4</v>
      </c>
      <c r="HX60" s="1" t="s">
        <v>145</v>
      </c>
      <c r="HY60" s="1" t="s">
        <v>191</v>
      </c>
    </row>
    <row r="61" spans="1:233" ht="12.75">
      <c r="A61" s="4">
        <f t="shared" si="0"/>
      </c>
      <c r="B61" s="5">
        <f t="shared" si="1"/>
      </c>
      <c r="C61" s="5">
        <f t="shared" si="2"/>
      </c>
      <c r="D61" s="5">
        <f t="shared" si="3"/>
      </c>
      <c r="E61" s="5"/>
      <c r="F61" s="5" t="s">
        <v>202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HW61">
        <v>4</v>
      </c>
      <c r="HX61" s="1" t="s">
        <v>146</v>
      </c>
      <c r="HY61" s="1" t="s">
        <v>187</v>
      </c>
    </row>
    <row r="62" spans="1:233" ht="12.75">
      <c r="A62" s="4">
        <f t="shared" si="0"/>
      </c>
      <c r="B62" s="5">
        <f t="shared" si="1"/>
      </c>
      <c r="C62" s="5">
        <f t="shared" si="2"/>
      </c>
      <c r="D62" s="5">
        <f t="shared" si="3"/>
      </c>
      <c r="E62" s="5"/>
      <c r="F62" s="5" t="s">
        <v>202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HW62">
        <v>4</v>
      </c>
      <c r="HX62" s="1" t="s">
        <v>147</v>
      </c>
      <c r="HY62" s="1" t="s">
        <v>187</v>
      </c>
    </row>
    <row r="63" spans="1:233" ht="12.75">
      <c r="A63" s="4">
        <f t="shared" si="0"/>
      </c>
      <c r="B63" s="5">
        <f t="shared" si="1"/>
      </c>
      <c r="C63" s="5">
        <f t="shared" si="2"/>
      </c>
      <c r="D63" s="5">
        <f t="shared" si="3"/>
      </c>
      <c r="E63" s="5"/>
      <c r="F63" s="5" t="s">
        <v>202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HW63">
        <v>4</v>
      </c>
      <c r="HX63" s="1" t="s">
        <v>148</v>
      </c>
      <c r="HY63" s="1" t="s">
        <v>188</v>
      </c>
    </row>
    <row r="64" spans="1:233" ht="12.75">
      <c r="A64" s="4">
        <f t="shared" si="0"/>
      </c>
      <c r="B64" s="5">
        <f t="shared" si="1"/>
      </c>
      <c r="C64" s="5">
        <f t="shared" si="2"/>
      </c>
      <c r="D64" s="5">
        <f t="shared" si="3"/>
      </c>
      <c r="E64" s="5"/>
      <c r="F64" s="5" t="s">
        <v>202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HW64">
        <v>6</v>
      </c>
      <c r="HX64" s="1" t="s">
        <v>126</v>
      </c>
      <c r="HY64" s="1" t="s">
        <v>9</v>
      </c>
    </row>
    <row r="65" spans="1:233" ht="12.75">
      <c r="A65" s="4">
        <f t="shared" si="0"/>
      </c>
      <c r="B65" s="5">
        <f t="shared" si="1"/>
      </c>
      <c r="C65" s="5">
        <f t="shared" si="2"/>
      </c>
      <c r="D65" s="5">
        <f t="shared" si="3"/>
      </c>
      <c r="E65" s="5"/>
      <c r="F65" s="5" t="s">
        <v>202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HW65">
        <v>6</v>
      </c>
      <c r="HX65" s="1" t="s">
        <v>119</v>
      </c>
      <c r="HY65" s="1" t="s">
        <v>187</v>
      </c>
    </row>
    <row r="66" spans="1:233" ht="12.75">
      <c r="A66" s="4">
        <f t="shared" si="0"/>
      </c>
      <c r="B66" s="5">
        <f t="shared" si="1"/>
      </c>
      <c r="C66" s="5">
        <f t="shared" si="2"/>
      </c>
      <c r="D66" s="5">
        <f t="shared" si="3"/>
      </c>
      <c r="E66" s="5"/>
      <c r="F66" s="5" t="s">
        <v>202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HW66">
        <v>6</v>
      </c>
      <c r="HX66" s="1" t="s">
        <v>121</v>
      </c>
      <c r="HY66" s="1" t="s">
        <v>187</v>
      </c>
    </row>
    <row r="67" spans="1:233" ht="12.75">
      <c r="A67" s="4">
        <f t="shared" si="0"/>
      </c>
      <c r="B67" s="5">
        <f t="shared" si="1"/>
      </c>
      <c r="C67" s="5">
        <f t="shared" si="2"/>
      </c>
      <c r="D67" s="5">
        <f t="shared" si="3"/>
      </c>
      <c r="E67" s="5"/>
      <c r="F67" s="5" t="s">
        <v>202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HW67">
        <v>6</v>
      </c>
      <c r="HX67" s="1" t="s">
        <v>122</v>
      </c>
      <c r="HY67" s="1" t="s">
        <v>188</v>
      </c>
    </row>
    <row r="68" spans="1:233" ht="12.75">
      <c r="A68" s="4">
        <f t="shared" si="0"/>
      </c>
      <c r="B68" s="5">
        <f t="shared" si="1"/>
      </c>
      <c r="C68" s="5">
        <f t="shared" si="2"/>
      </c>
      <c r="D68" s="5">
        <f t="shared" si="3"/>
      </c>
      <c r="E68" s="5"/>
      <c r="F68" s="5" t="s">
        <v>202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HW68">
        <v>6</v>
      </c>
      <c r="HX68" s="1" t="s">
        <v>123</v>
      </c>
      <c r="HY68" s="1" t="s">
        <v>190</v>
      </c>
    </row>
    <row r="69" spans="1:233" ht="12.75">
      <c r="A69" s="4">
        <f t="shared" si="0"/>
      </c>
      <c r="B69" s="5">
        <f t="shared" si="1"/>
      </c>
      <c r="C69" s="5">
        <f t="shared" si="2"/>
      </c>
      <c r="D69" s="5">
        <f t="shared" si="3"/>
      </c>
      <c r="E69" s="5"/>
      <c r="F69" s="5" t="s">
        <v>202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HW69">
        <v>6</v>
      </c>
      <c r="HX69" s="1" t="s">
        <v>124</v>
      </c>
      <c r="HY69" s="1" t="s">
        <v>188</v>
      </c>
    </row>
    <row r="70" spans="1:233" ht="12.75">
      <c r="A70" s="4">
        <f t="shared" si="0"/>
      </c>
      <c r="B70" s="5">
        <f t="shared" si="1"/>
      </c>
      <c r="C70" s="5">
        <f t="shared" si="2"/>
      </c>
      <c r="D70" s="5">
        <f t="shared" si="3"/>
      </c>
      <c r="E70" s="5"/>
      <c r="F70" s="5" t="s">
        <v>202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HW70">
        <v>6</v>
      </c>
      <c r="HX70" s="1" t="s">
        <v>120</v>
      </c>
      <c r="HY70" s="1" t="s">
        <v>157</v>
      </c>
    </row>
    <row r="71" spans="1:233" ht="12.75">
      <c r="A71" s="4">
        <f t="shared" si="0"/>
      </c>
      <c r="B71" s="5">
        <f t="shared" si="1"/>
      </c>
      <c r="C71" s="5">
        <f t="shared" si="2"/>
      </c>
      <c r="D71" s="5">
        <f t="shared" si="3"/>
      </c>
      <c r="E71" s="5"/>
      <c r="F71" s="5" t="s">
        <v>202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HW71">
        <v>6</v>
      </c>
      <c r="HX71" s="1" t="s">
        <v>180</v>
      </c>
      <c r="HY71" s="1" t="s">
        <v>11</v>
      </c>
    </row>
    <row r="72" spans="1:233" ht="12.75">
      <c r="A72" s="4">
        <f t="shared" si="0"/>
      </c>
      <c r="B72" s="5">
        <f t="shared" si="1"/>
      </c>
      <c r="C72" s="5">
        <f t="shared" si="2"/>
      </c>
      <c r="D72" s="5">
        <f t="shared" si="3"/>
      </c>
      <c r="E72" s="5"/>
      <c r="F72" s="5" t="s">
        <v>202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HW72">
        <v>6</v>
      </c>
      <c r="HX72" s="1" t="s">
        <v>125</v>
      </c>
      <c r="HY72" s="1" t="s">
        <v>190</v>
      </c>
    </row>
    <row r="73" spans="1:233" ht="12.75">
      <c r="A73" s="4">
        <f t="shared" si="0"/>
      </c>
      <c r="B73" s="5">
        <f t="shared" si="1"/>
      </c>
      <c r="C73" s="5">
        <f t="shared" si="2"/>
      </c>
      <c r="D73" s="5">
        <f t="shared" si="3"/>
      </c>
      <c r="E73" s="5"/>
      <c r="F73" s="5" t="s">
        <v>202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HW73">
        <v>6</v>
      </c>
      <c r="HX73" s="1" t="s">
        <v>130</v>
      </c>
      <c r="HY73" s="1" t="s">
        <v>190</v>
      </c>
    </row>
    <row r="74" spans="1:233" ht="12.75">
      <c r="A74" s="4">
        <f t="shared" si="0"/>
      </c>
      <c r="B74" s="5">
        <f t="shared" si="1"/>
      </c>
      <c r="C74" s="5">
        <f t="shared" si="2"/>
      </c>
      <c r="D74" s="5">
        <f t="shared" si="3"/>
      </c>
      <c r="E74" s="5"/>
      <c r="F74" s="5" t="s">
        <v>202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HW74">
        <v>6</v>
      </c>
      <c r="HX74" s="1" t="s">
        <v>133</v>
      </c>
      <c r="HY74" s="1" t="s">
        <v>190</v>
      </c>
    </row>
    <row r="75" spans="1:233" ht="12.75">
      <c r="A75" s="4">
        <f t="shared" si="0"/>
      </c>
      <c r="B75" s="5">
        <f t="shared" si="1"/>
      </c>
      <c r="C75" s="5">
        <f t="shared" si="2"/>
      </c>
      <c r="D75" s="5">
        <f t="shared" si="3"/>
      </c>
      <c r="E75" s="5"/>
      <c r="F75" s="5" t="s">
        <v>202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HW75">
        <v>6</v>
      </c>
      <c r="HX75" s="1" t="s">
        <v>134</v>
      </c>
      <c r="HY75" s="1" t="s">
        <v>190</v>
      </c>
    </row>
    <row r="76" spans="1:233" ht="12.75">
      <c r="A76" s="4">
        <f t="shared" si="0"/>
      </c>
      <c r="B76" s="5">
        <f t="shared" si="1"/>
      </c>
      <c r="C76" s="5">
        <f t="shared" si="2"/>
      </c>
      <c r="D76" s="5">
        <f t="shared" si="3"/>
      </c>
      <c r="E76" s="5"/>
      <c r="F76" s="5" t="s">
        <v>202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HW76">
        <v>6</v>
      </c>
      <c r="HX76" s="1" t="s">
        <v>135</v>
      </c>
      <c r="HY76" s="1" t="s">
        <v>187</v>
      </c>
    </row>
    <row r="77" spans="1:233" ht="12.75">
      <c r="A77" s="4">
        <f t="shared" si="0"/>
      </c>
      <c r="B77" s="5">
        <f t="shared" si="1"/>
      </c>
      <c r="C77" s="5">
        <f t="shared" si="2"/>
      </c>
      <c r="D77" s="5">
        <f t="shared" si="3"/>
      </c>
      <c r="E77" s="5"/>
      <c r="F77" s="5" t="s">
        <v>202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HW77">
        <v>6</v>
      </c>
      <c r="HX77" s="1" t="s">
        <v>136</v>
      </c>
      <c r="HY77" s="1" t="s">
        <v>190</v>
      </c>
    </row>
    <row r="78" spans="1:233" ht="12.75">
      <c r="A78" s="4">
        <f t="shared" si="0"/>
      </c>
      <c r="B78" s="5">
        <f t="shared" si="1"/>
      </c>
      <c r="C78" s="5">
        <f t="shared" si="2"/>
      </c>
      <c r="D78" s="5">
        <f t="shared" si="3"/>
      </c>
      <c r="E78" s="5"/>
      <c r="F78" s="5" t="s">
        <v>202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HW78">
        <v>6</v>
      </c>
      <c r="HX78" s="1" t="s">
        <v>137</v>
      </c>
      <c r="HY78" s="1" t="s">
        <v>152</v>
      </c>
    </row>
    <row r="79" spans="1:233" ht="12.75">
      <c r="A79" s="4">
        <f t="shared" si="0"/>
      </c>
      <c r="B79" s="5">
        <f t="shared" si="1"/>
      </c>
      <c r="C79" s="5">
        <f t="shared" si="2"/>
      </c>
      <c r="D79" s="5">
        <f t="shared" si="3"/>
      </c>
      <c r="E79" s="5"/>
      <c r="F79" s="5" t="s">
        <v>202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HW79">
        <v>6</v>
      </c>
      <c r="HX79" s="1" t="s">
        <v>138</v>
      </c>
      <c r="HY79" s="1" t="s">
        <v>191</v>
      </c>
    </row>
    <row r="80" spans="1:233" ht="12.75">
      <c r="A80" s="4">
        <f t="shared" si="0"/>
      </c>
      <c r="B80" s="5">
        <f t="shared" si="1"/>
      </c>
      <c r="C80" s="5">
        <f t="shared" si="2"/>
      </c>
      <c r="D80" s="5">
        <f t="shared" si="3"/>
      </c>
      <c r="E80" s="5"/>
      <c r="F80" s="5" t="s">
        <v>202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HW80">
        <v>6</v>
      </c>
      <c r="HX80" s="1" t="s">
        <v>131</v>
      </c>
      <c r="HY80" s="1" t="s">
        <v>191</v>
      </c>
    </row>
    <row r="81" spans="1:233" ht="12.75">
      <c r="A81" s="4">
        <f t="shared" si="0"/>
      </c>
      <c r="B81" s="5">
        <f t="shared" si="1"/>
      </c>
      <c r="C81" s="5">
        <f t="shared" si="2"/>
      </c>
      <c r="D81" s="5">
        <f t="shared" si="3"/>
      </c>
      <c r="E81" s="5"/>
      <c r="F81" s="5" t="s">
        <v>202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HW81">
        <v>6</v>
      </c>
      <c r="HX81" s="1" t="s">
        <v>132</v>
      </c>
      <c r="HY81" s="1" t="s">
        <v>190</v>
      </c>
    </row>
    <row r="82" spans="1:233" ht="12.75">
      <c r="A82" s="4">
        <f t="shared" si="0"/>
      </c>
      <c r="B82" s="5">
        <f t="shared" si="1"/>
      </c>
      <c r="C82" s="5">
        <f t="shared" si="2"/>
      </c>
      <c r="D82" s="5">
        <f t="shared" si="3"/>
      </c>
      <c r="E82" s="5"/>
      <c r="F82" s="5" t="s">
        <v>202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HW82">
        <v>6</v>
      </c>
      <c r="HX82" s="1" t="s">
        <v>181</v>
      </c>
      <c r="HY82" s="1" t="s">
        <v>190</v>
      </c>
    </row>
    <row r="83" spans="1:233" ht="12.75">
      <c r="A83" s="4">
        <f aca="true" t="shared" si="4" ref="A83:A140">IF(LEN(TRIM(E83))=1,TRIM(E83),"")</f>
      </c>
      <c r="B83" s="5">
        <f aca="true" t="shared" si="5" ref="B83:B140">IF(LEN(TRIM(E83))=2,TRIM(E83),"")</f>
      </c>
      <c r="C83" s="5">
        <f aca="true" t="shared" si="6" ref="C83:C140">IF(LEN(TRIM(E83))=3,TRIM(E83),"")</f>
      </c>
      <c r="D83" s="5">
        <f aca="true" t="shared" si="7" ref="D83:D140">IF(LEN(TRIM(E83))=4,TRIM(E83),"")</f>
      </c>
      <c r="E83" s="5"/>
      <c r="F83" s="5" t="s">
        <v>202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HW83">
        <v>6</v>
      </c>
      <c r="HX83" s="1" t="s">
        <v>127</v>
      </c>
      <c r="HY83" s="1" t="s">
        <v>10</v>
      </c>
    </row>
    <row r="84" spans="1:233" ht="12.75">
      <c r="A84" s="4">
        <f t="shared" si="4"/>
      </c>
      <c r="B84" s="5">
        <f t="shared" si="5"/>
      </c>
      <c r="C84" s="5">
        <f t="shared" si="6"/>
      </c>
      <c r="D84" s="5">
        <f t="shared" si="7"/>
      </c>
      <c r="E84" s="5"/>
      <c r="F84" s="5" t="s">
        <v>202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HW84">
        <v>6</v>
      </c>
      <c r="HX84" s="1" t="s">
        <v>139</v>
      </c>
      <c r="HY84" s="1" t="s">
        <v>190</v>
      </c>
    </row>
    <row r="85" spans="1:233" ht="12.75">
      <c r="A85" s="4">
        <f t="shared" si="4"/>
      </c>
      <c r="B85" s="5">
        <f t="shared" si="5"/>
      </c>
      <c r="C85" s="5">
        <f t="shared" si="6"/>
      </c>
      <c r="D85" s="5">
        <f t="shared" si="7"/>
      </c>
      <c r="E85" s="5"/>
      <c r="F85" s="5" t="s">
        <v>202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HW85">
        <v>6</v>
      </c>
      <c r="HX85" s="1" t="s">
        <v>140</v>
      </c>
      <c r="HY85" s="1" t="s">
        <v>190</v>
      </c>
    </row>
    <row r="86" spans="1:233" ht="12.75">
      <c r="A86" s="4">
        <f t="shared" si="4"/>
      </c>
      <c r="B86" s="5">
        <f t="shared" si="5"/>
      </c>
      <c r="C86" s="5">
        <f t="shared" si="6"/>
      </c>
      <c r="D86" s="5">
        <f t="shared" si="7"/>
      </c>
      <c r="E86" s="5"/>
      <c r="F86" s="5" t="s">
        <v>202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HW86">
        <v>6</v>
      </c>
      <c r="HX86" s="1" t="s">
        <v>141</v>
      </c>
      <c r="HY86" s="1" t="s">
        <v>190</v>
      </c>
    </row>
    <row r="87" spans="1:233" ht="12.75">
      <c r="A87" s="4">
        <f t="shared" si="4"/>
      </c>
      <c r="B87" s="5">
        <f t="shared" si="5"/>
      </c>
      <c r="C87" s="5">
        <f t="shared" si="6"/>
      </c>
      <c r="D87" s="5">
        <f t="shared" si="7"/>
      </c>
      <c r="E87" s="5"/>
      <c r="F87" s="5" t="s">
        <v>202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HW87">
        <v>6</v>
      </c>
      <c r="HX87" s="1" t="s">
        <v>128</v>
      </c>
      <c r="HY87" s="1" t="s">
        <v>1</v>
      </c>
    </row>
    <row r="88" spans="1:233" ht="12.75">
      <c r="A88" s="4">
        <f t="shared" si="4"/>
      </c>
      <c r="B88" s="5">
        <f t="shared" si="5"/>
      </c>
      <c r="C88" s="5">
        <f t="shared" si="6"/>
      </c>
      <c r="D88" s="5">
        <f t="shared" si="7"/>
      </c>
      <c r="E88" s="5"/>
      <c r="F88" s="5" t="s">
        <v>202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HW88">
        <v>6</v>
      </c>
      <c r="HX88" s="1" t="s">
        <v>142</v>
      </c>
      <c r="HY88" s="1" t="s">
        <v>9</v>
      </c>
    </row>
    <row r="89" spans="1:233" ht="12.75">
      <c r="A89" s="4">
        <f t="shared" si="4"/>
      </c>
      <c r="B89" s="5">
        <f t="shared" si="5"/>
      </c>
      <c r="C89" s="5">
        <f t="shared" si="6"/>
      </c>
      <c r="D89" s="5">
        <f t="shared" si="7"/>
      </c>
      <c r="E89" s="5"/>
      <c r="F89" s="5" t="s">
        <v>202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HW89">
        <v>6</v>
      </c>
      <c r="HX89" s="1" t="s">
        <v>143</v>
      </c>
      <c r="HY89" s="1" t="s">
        <v>190</v>
      </c>
    </row>
    <row r="90" spans="1:233" ht="12.75">
      <c r="A90" s="4">
        <f t="shared" si="4"/>
      </c>
      <c r="B90" s="5">
        <f t="shared" si="5"/>
      </c>
      <c r="C90" s="5">
        <f t="shared" si="6"/>
      </c>
      <c r="D90" s="5">
        <f t="shared" si="7"/>
      </c>
      <c r="E90" s="5"/>
      <c r="F90" s="5" t="s">
        <v>202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HW90">
        <v>6</v>
      </c>
      <c r="HX90" s="1" t="s">
        <v>144</v>
      </c>
      <c r="HY90" s="1" t="s">
        <v>190</v>
      </c>
    </row>
    <row r="91" spans="1:233" ht="12.75">
      <c r="A91" s="4">
        <f t="shared" si="4"/>
      </c>
      <c r="B91" s="5">
        <f t="shared" si="5"/>
      </c>
      <c r="C91" s="5">
        <f t="shared" si="6"/>
      </c>
      <c r="D91" s="5">
        <f t="shared" si="7"/>
      </c>
      <c r="E91" s="5"/>
      <c r="F91" s="5" t="s">
        <v>202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HW91">
        <v>6</v>
      </c>
      <c r="HX91" s="1" t="s">
        <v>145</v>
      </c>
      <c r="HY91" s="1" t="s">
        <v>191</v>
      </c>
    </row>
    <row r="92" spans="1:233" ht="12.75">
      <c r="A92" s="4">
        <f t="shared" si="4"/>
      </c>
      <c r="B92" s="5">
        <f t="shared" si="5"/>
      </c>
      <c r="C92" s="5">
        <f t="shared" si="6"/>
      </c>
      <c r="D92" s="5">
        <f t="shared" si="7"/>
      </c>
      <c r="E92" s="5"/>
      <c r="F92" s="5" t="s">
        <v>202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HW92">
        <v>6</v>
      </c>
      <c r="HX92" s="1" t="s">
        <v>146</v>
      </c>
      <c r="HY92" s="1" t="s">
        <v>187</v>
      </c>
    </row>
    <row r="93" spans="1:233" ht="12.75">
      <c r="A93" s="4">
        <f t="shared" si="4"/>
      </c>
      <c r="B93" s="5">
        <f t="shared" si="5"/>
      </c>
      <c r="C93" s="5">
        <f t="shared" si="6"/>
      </c>
      <c r="D93" s="5">
        <f t="shared" si="7"/>
      </c>
      <c r="E93" s="5"/>
      <c r="F93" s="5" t="s">
        <v>202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HW93">
        <v>6</v>
      </c>
      <c r="HX93" s="1" t="s">
        <v>147</v>
      </c>
      <c r="HY93" s="1" t="s">
        <v>187</v>
      </c>
    </row>
    <row r="94" spans="1:233" ht="12.75">
      <c r="A94" s="4">
        <f t="shared" si="4"/>
      </c>
      <c r="B94" s="5">
        <f t="shared" si="5"/>
      </c>
      <c r="C94" s="5">
        <f t="shared" si="6"/>
      </c>
      <c r="D94" s="5">
        <f t="shared" si="7"/>
      </c>
      <c r="E94" s="5"/>
      <c r="F94" s="5" t="s">
        <v>202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HW94">
        <v>6</v>
      </c>
      <c r="HX94" s="1" t="s">
        <v>148</v>
      </c>
      <c r="HY94" s="1" t="s">
        <v>71</v>
      </c>
    </row>
    <row r="95" spans="1:22" ht="12.75">
      <c r="A95" s="4">
        <f t="shared" si="4"/>
      </c>
      <c r="B95" s="5">
        <f t="shared" si="5"/>
      </c>
      <c r="C95" s="5">
        <f t="shared" si="6"/>
      </c>
      <c r="D95" s="5">
        <f t="shared" si="7"/>
      </c>
      <c r="E95" s="5"/>
      <c r="F95" s="5" t="s">
        <v>202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4">
        <f t="shared" si="4"/>
      </c>
      <c r="B96" s="5">
        <f t="shared" si="5"/>
      </c>
      <c r="C96" s="5">
        <f t="shared" si="6"/>
      </c>
      <c r="D96" s="5">
        <f t="shared" si="7"/>
      </c>
      <c r="E96" s="5"/>
      <c r="F96" s="5" t="s">
        <v>202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4">
        <f t="shared" si="4"/>
      </c>
      <c r="B97" s="5">
        <f t="shared" si="5"/>
      </c>
      <c r="C97" s="5">
        <f t="shared" si="6"/>
      </c>
      <c r="D97" s="5">
        <f t="shared" si="7"/>
      </c>
      <c r="E97" s="5"/>
      <c r="F97" s="5" t="s">
        <v>202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4">
        <f t="shared" si="4"/>
      </c>
      <c r="B98" s="5">
        <f t="shared" si="5"/>
      </c>
      <c r="C98" s="5">
        <f t="shared" si="6"/>
      </c>
      <c r="D98" s="5">
        <f t="shared" si="7"/>
      </c>
      <c r="E98" s="5"/>
      <c r="F98" s="5" t="s">
        <v>202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4">
        <f t="shared" si="4"/>
      </c>
      <c r="B99" s="5">
        <f t="shared" si="5"/>
      </c>
      <c r="C99" s="5">
        <f t="shared" si="6"/>
      </c>
      <c r="D99" s="5">
        <f t="shared" si="7"/>
      </c>
      <c r="E99" s="5"/>
      <c r="F99" s="5" t="s">
        <v>202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4">
        <f t="shared" si="4"/>
      </c>
      <c r="B100" s="5">
        <f t="shared" si="5"/>
      </c>
      <c r="C100" s="5">
        <f t="shared" si="6"/>
      </c>
      <c r="D100" s="5">
        <f t="shared" si="7"/>
      </c>
      <c r="E100" s="5"/>
      <c r="F100" s="5" t="s">
        <v>202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4">
        <f t="shared" si="4"/>
      </c>
      <c r="B101" s="5">
        <f t="shared" si="5"/>
      </c>
      <c r="C101" s="5">
        <f t="shared" si="6"/>
      </c>
      <c r="D101" s="5">
        <f t="shared" si="7"/>
      </c>
      <c r="E101" s="5"/>
      <c r="F101" s="5" t="s">
        <v>202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4">
        <f t="shared" si="4"/>
      </c>
      <c r="B102" s="5">
        <f t="shared" si="5"/>
      </c>
      <c r="C102" s="5">
        <f t="shared" si="6"/>
      </c>
      <c r="D102" s="5">
        <f t="shared" si="7"/>
      </c>
      <c r="E102" s="5"/>
      <c r="F102" s="5" t="s">
        <v>202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4">
        <f t="shared" si="4"/>
      </c>
      <c r="B103" s="5">
        <f t="shared" si="5"/>
      </c>
      <c r="C103" s="5">
        <f t="shared" si="6"/>
      </c>
      <c r="D103" s="5">
        <f t="shared" si="7"/>
      </c>
      <c r="E103" s="5"/>
      <c r="F103" s="5" t="s">
        <v>202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4">
        <f t="shared" si="4"/>
      </c>
      <c r="B104" s="5">
        <f t="shared" si="5"/>
      </c>
      <c r="C104" s="5">
        <f t="shared" si="6"/>
      </c>
      <c r="D104" s="5">
        <f t="shared" si="7"/>
      </c>
      <c r="E104" s="5"/>
      <c r="F104" s="5" t="s">
        <v>202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4">
        <f t="shared" si="4"/>
      </c>
      <c r="B105" s="5">
        <f t="shared" si="5"/>
      </c>
      <c r="C105" s="5">
        <f t="shared" si="6"/>
      </c>
      <c r="D105" s="5">
        <f t="shared" si="7"/>
      </c>
      <c r="E105" s="5"/>
      <c r="F105" s="5" t="s">
        <v>202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4">
        <f t="shared" si="4"/>
      </c>
      <c r="B106" s="5">
        <f t="shared" si="5"/>
      </c>
      <c r="C106" s="5">
        <f t="shared" si="6"/>
      </c>
      <c r="D106" s="5">
        <f t="shared" si="7"/>
      </c>
      <c r="E106" s="5"/>
      <c r="F106" s="5" t="s">
        <v>202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4">
        <f t="shared" si="4"/>
      </c>
      <c r="B107" s="5">
        <f t="shared" si="5"/>
      </c>
      <c r="C107" s="5">
        <f t="shared" si="6"/>
      </c>
      <c r="D107" s="5">
        <f t="shared" si="7"/>
      </c>
      <c r="E107" s="5"/>
      <c r="F107" s="5" t="s">
        <v>202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4">
        <f t="shared" si="4"/>
      </c>
      <c r="B108" s="5">
        <f t="shared" si="5"/>
      </c>
      <c r="C108" s="5">
        <f t="shared" si="6"/>
      </c>
      <c r="D108" s="5">
        <f t="shared" si="7"/>
      </c>
      <c r="E108" s="5"/>
      <c r="F108" s="5" t="s">
        <v>202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4">
        <f t="shared" si="4"/>
      </c>
      <c r="B109" s="5">
        <f t="shared" si="5"/>
      </c>
      <c r="C109" s="5">
        <f t="shared" si="6"/>
      </c>
      <c r="D109" s="5">
        <f t="shared" si="7"/>
      </c>
      <c r="E109" s="5"/>
      <c r="F109" s="5" t="s">
        <v>202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4">
        <f t="shared" si="4"/>
      </c>
      <c r="B110" s="5">
        <f t="shared" si="5"/>
      </c>
      <c r="C110" s="5">
        <f t="shared" si="6"/>
      </c>
      <c r="D110" s="5">
        <f t="shared" si="7"/>
      </c>
      <c r="E110" s="5"/>
      <c r="F110" s="5" t="s">
        <v>202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4">
        <f t="shared" si="4"/>
      </c>
      <c r="B111" s="5">
        <f t="shared" si="5"/>
      </c>
      <c r="C111" s="5">
        <f t="shared" si="6"/>
      </c>
      <c r="D111" s="5">
        <f t="shared" si="7"/>
      </c>
      <c r="E111" s="5"/>
      <c r="F111" s="5" t="s">
        <v>202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4">
        <f t="shared" si="4"/>
      </c>
      <c r="B112" s="5">
        <f t="shared" si="5"/>
      </c>
      <c r="C112" s="5">
        <f t="shared" si="6"/>
      </c>
      <c r="D112" s="5">
        <f t="shared" si="7"/>
      </c>
      <c r="E112" s="5"/>
      <c r="F112" s="5" t="s">
        <v>202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4">
        <f t="shared" si="4"/>
      </c>
      <c r="B113" s="5">
        <f t="shared" si="5"/>
      </c>
      <c r="C113" s="5">
        <f t="shared" si="6"/>
      </c>
      <c r="D113" s="5">
        <f t="shared" si="7"/>
      </c>
      <c r="E113" s="5"/>
      <c r="F113" s="5" t="s">
        <v>202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4">
        <f t="shared" si="4"/>
      </c>
      <c r="B114" s="5">
        <f t="shared" si="5"/>
      </c>
      <c r="C114" s="5">
        <f t="shared" si="6"/>
      </c>
      <c r="D114" s="5">
        <f t="shared" si="7"/>
      </c>
      <c r="E114" s="5"/>
      <c r="F114" s="5" t="s">
        <v>202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4">
        <f t="shared" si="4"/>
      </c>
      <c r="B115" s="5">
        <f t="shared" si="5"/>
      </c>
      <c r="C115" s="5">
        <f t="shared" si="6"/>
      </c>
      <c r="D115" s="5">
        <f t="shared" si="7"/>
      </c>
      <c r="E115" s="5"/>
      <c r="F115" s="5" t="s">
        <v>202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4">
        <f t="shared" si="4"/>
      </c>
      <c r="B116" s="5">
        <f t="shared" si="5"/>
      </c>
      <c r="C116" s="5">
        <f t="shared" si="6"/>
      </c>
      <c r="D116" s="5">
        <f t="shared" si="7"/>
      </c>
      <c r="E116" s="5"/>
      <c r="F116" s="5" t="s">
        <v>202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4">
        <f t="shared" si="4"/>
      </c>
      <c r="B117" s="5">
        <f t="shared" si="5"/>
      </c>
      <c r="C117" s="5">
        <f t="shared" si="6"/>
      </c>
      <c r="D117" s="5">
        <f t="shared" si="7"/>
      </c>
      <c r="E117" s="5"/>
      <c r="F117" s="5" t="s">
        <v>202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4">
        <f t="shared" si="4"/>
      </c>
      <c r="B118" s="5">
        <f t="shared" si="5"/>
      </c>
      <c r="C118" s="5">
        <f t="shared" si="6"/>
      </c>
      <c r="D118" s="5">
        <f t="shared" si="7"/>
      </c>
      <c r="E118" s="5"/>
      <c r="F118" s="5" t="s">
        <v>202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4">
        <f t="shared" si="4"/>
      </c>
      <c r="B119" s="5">
        <f t="shared" si="5"/>
      </c>
      <c r="C119" s="5">
        <f t="shared" si="6"/>
      </c>
      <c r="D119" s="5">
        <f t="shared" si="7"/>
      </c>
      <c r="E119" s="5"/>
      <c r="F119" s="5" t="s">
        <v>202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4">
        <f t="shared" si="4"/>
      </c>
      <c r="B120" s="5">
        <f t="shared" si="5"/>
      </c>
      <c r="C120" s="5">
        <f t="shared" si="6"/>
      </c>
      <c r="D120" s="5">
        <f t="shared" si="7"/>
      </c>
      <c r="E120" s="5"/>
      <c r="F120" s="5" t="s">
        <v>202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4">
        <f t="shared" si="4"/>
      </c>
      <c r="B121" s="5">
        <f t="shared" si="5"/>
      </c>
      <c r="C121" s="5">
        <f t="shared" si="6"/>
      </c>
      <c r="D121" s="5">
        <f t="shared" si="7"/>
      </c>
      <c r="E121" s="5"/>
      <c r="F121" s="5" t="s">
        <v>202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4">
        <f t="shared" si="4"/>
      </c>
      <c r="B122" s="5">
        <f t="shared" si="5"/>
      </c>
      <c r="C122" s="5">
        <f t="shared" si="6"/>
      </c>
      <c r="D122" s="5">
        <f t="shared" si="7"/>
      </c>
      <c r="E122" s="5"/>
      <c r="F122" s="5" t="s">
        <v>202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4">
        <f t="shared" si="4"/>
      </c>
      <c r="B123" s="5">
        <f t="shared" si="5"/>
      </c>
      <c r="C123" s="5">
        <f t="shared" si="6"/>
      </c>
      <c r="D123" s="5">
        <f t="shared" si="7"/>
      </c>
      <c r="E123" s="5"/>
      <c r="F123" s="5" t="s">
        <v>202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4">
        <f t="shared" si="4"/>
      </c>
      <c r="B124" s="5">
        <f t="shared" si="5"/>
      </c>
      <c r="C124" s="5">
        <f t="shared" si="6"/>
      </c>
      <c r="D124" s="5">
        <f t="shared" si="7"/>
      </c>
      <c r="E124" s="5"/>
      <c r="F124" s="5" t="s">
        <v>202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4">
        <f t="shared" si="4"/>
      </c>
      <c r="B125" s="5">
        <f t="shared" si="5"/>
      </c>
      <c r="C125" s="5">
        <f t="shared" si="6"/>
      </c>
      <c r="D125" s="5">
        <f t="shared" si="7"/>
      </c>
      <c r="E125" s="5"/>
      <c r="F125" s="5" t="s">
        <v>202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4">
        <f t="shared" si="4"/>
      </c>
      <c r="B126" s="5">
        <f t="shared" si="5"/>
      </c>
      <c r="C126" s="5">
        <f t="shared" si="6"/>
      </c>
      <c r="D126" s="5">
        <f t="shared" si="7"/>
      </c>
      <c r="E126" s="5"/>
      <c r="F126" s="5" t="s">
        <v>202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4">
        <f t="shared" si="4"/>
      </c>
      <c r="B127" s="5">
        <f t="shared" si="5"/>
      </c>
      <c r="C127" s="5">
        <f t="shared" si="6"/>
      </c>
      <c r="D127" s="5">
        <f t="shared" si="7"/>
      </c>
      <c r="E127" s="5"/>
      <c r="F127" s="5" t="s">
        <v>202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4">
        <f t="shared" si="4"/>
      </c>
      <c r="B128" s="5">
        <f t="shared" si="5"/>
      </c>
      <c r="C128" s="5">
        <f t="shared" si="6"/>
      </c>
      <c r="D128" s="5">
        <f t="shared" si="7"/>
      </c>
      <c r="E128" s="5"/>
      <c r="F128" s="5" t="s">
        <v>202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4">
        <f t="shared" si="4"/>
      </c>
      <c r="B129" s="5">
        <f t="shared" si="5"/>
      </c>
      <c r="C129" s="5">
        <f t="shared" si="6"/>
      </c>
      <c r="D129" s="5">
        <f t="shared" si="7"/>
      </c>
      <c r="E129" s="5"/>
      <c r="F129" s="5" t="s">
        <v>202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4">
        <f t="shared" si="4"/>
      </c>
      <c r="B130" s="5">
        <f t="shared" si="5"/>
      </c>
      <c r="C130" s="5">
        <f t="shared" si="6"/>
      </c>
      <c r="D130" s="5">
        <f t="shared" si="7"/>
      </c>
      <c r="E130" s="5"/>
      <c r="F130" s="5" t="s">
        <v>202</v>
      </c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4">
        <f t="shared" si="4"/>
      </c>
      <c r="B131" s="5">
        <f t="shared" si="5"/>
      </c>
      <c r="C131" s="5">
        <f t="shared" si="6"/>
      </c>
      <c r="D131" s="5">
        <f t="shared" si="7"/>
      </c>
      <c r="E131" s="5"/>
      <c r="F131" s="5" t="s">
        <v>202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4">
        <f t="shared" si="4"/>
      </c>
      <c r="B132" s="5">
        <f t="shared" si="5"/>
      </c>
      <c r="C132" s="5">
        <f t="shared" si="6"/>
      </c>
      <c r="D132" s="5">
        <f t="shared" si="7"/>
      </c>
      <c r="E132" s="5"/>
      <c r="F132" s="5" t="s">
        <v>202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4">
        <f t="shared" si="4"/>
      </c>
      <c r="B133" s="5">
        <f t="shared" si="5"/>
      </c>
      <c r="C133" s="5">
        <f t="shared" si="6"/>
      </c>
      <c r="D133" s="5">
        <f t="shared" si="7"/>
      </c>
      <c r="E133" s="5"/>
      <c r="F133" s="5" t="s">
        <v>202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4">
        <f t="shared" si="4"/>
      </c>
      <c r="B134" s="5">
        <f t="shared" si="5"/>
      </c>
      <c r="C134" s="5">
        <f t="shared" si="6"/>
      </c>
      <c r="D134" s="5">
        <f t="shared" si="7"/>
      </c>
      <c r="E134" s="5"/>
      <c r="F134" s="5" t="s">
        <v>202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4">
        <f t="shared" si="4"/>
      </c>
      <c r="B135" s="5">
        <f t="shared" si="5"/>
      </c>
      <c r="C135" s="5">
        <f t="shared" si="6"/>
      </c>
      <c r="D135" s="5">
        <f t="shared" si="7"/>
      </c>
      <c r="E135" s="5"/>
      <c r="F135" s="5" t="s">
        <v>202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4">
        <f t="shared" si="4"/>
      </c>
      <c r="B136" s="5">
        <f t="shared" si="5"/>
      </c>
      <c r="C136" s="5">
        <f t="shared" si="6"/>
      </c>
      <c r="D136" s="5">
        <f t="shared" si="7"/>
      </c>
      <c r="E136" s="5"/>
      <c r="F136" s="5" t="s">
        <v>202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4">
        <f t="shared" si="4"/>
      </c>
      <c r="B137" s="5">
        <f t="shared" si="5"/>
      </c>
      <c r="C137" s="5">
        <f t="shared" si="6"/>
      </c>
      <c r="D137" s="5">
        <f t="shared" si="7"/>
      </c>
      <c r="E137" s="5"/>
      <c r="F137" s="5" t="s">
        <v>202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4">
        <f t="shared" si="4"/>
      </c>
      <c r="B138" s="5">
        <f t="shared" si="5"/>
      </c>
      <c r="C138" s="5">
        <f t="shared" si="6"/>
      </c>
      <c r="D138" s="5">
        <f t="shared" si="7"/>
      </c>
      <c r="E138" s="5"/>
      <c r="F138" s="5" t="s">
        <v>202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4">
        <f t="shared" si="4"/>
      </c>
      <c r="B139" s="5">
        <f t="shared" si="5"/>
      </c>
      <c r="C139" s="5">
        <f t="shared" si="6"/>
      </c>
      <c r="D139" s="5">
        <f t="shared" si="7"/>
      </c>
      <c r="E139" s="5"/>
      <c r="F139" s="5" t="s">
        <v>202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4">
        <f t="shared" si="4"/>
      </c>
      <c r="B140" s="5">
        <f t="shared" si="5"/>
      </c>
      <c r="C140" s="5">
        <f t="shared" si="6"/>
      </c>
      <c r="D140" s="5">
        <f t="shared" si="7"/>
      </c>
      <c r="E140" s="5"/>
      <c r="F140" s="5" t="s">
        <v>202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001" ht="25.5">
      <c r="IR1001" s="3" t="s">
        <v>81</v>
      </c>
    </row>
    <row r="1002" ht="38.25">
      <c r="IR1002" s="3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41"/>
  <sheetViews>
    <sheetView zoomScalePageLayoutView="0" workbookViewId="0" topLeftCell="A4">
      <selection activeCell="E28" sqref="E28"/>
    </sheetView>
  </sheetViews>
  <sheetFormatPr defaultColWidth="9.140625" defaultRowHeight="12.75"/>
  <cols>
    <col min="1" max="1" width="19.00390625" style="8" customWidth="1"/>
    <col min="2" max="2" width="57.57421875" style="11" customWidth="1"/>
    <col min="3" max="3" width="16.421875" style="12" customWidth="1"/>
    <col min="4" max="5" width="17.7109375" style="13" bestFit="1" customWidth="1"/>
    <col min="6" max="6" width="18.140625" style="12" customWidth="1"/>
    <col min="7" max="7" width="13.8515625" style="12" customWidth="1"/>
    <col min="8" max="8" width="14.8515625" style="12" customWidth="1"/>
    <col min="9" max="12" width="9.140625" style="8" customWidth="1"/>
    <col min="13" max="13" width="16.140625" style="8" customWidth="1"/>
    <col min="14" max="16384" width="9.140625" style="8" customWidth="1"/>
  </cols>
  <sheetData>
    <row r="1" spans="1:8" ht="20.25" customHeight="1" hidden="1">
      <c r="A1" s="14"/>
      <c r="B1" s="14"/>
      <c r="C1" s="14"/>
      <c r="D1" s="14"/>
      <c r="E1" s="14"/>
      <c r="F1" s="14"/>
      <c r="G1" s="14"/>
      <c r="H1" s="14"/>
    </row>
    <row r="2" spans="1:8" ht="15.75" hidden="1">
      <c r="A2" s="35"/>
      <c r="B2" s="35"/>
      <c r="C2" s="35"/>
      <c r="D2" s="35"/>
      <c r="E2" s="35"/>
      <c r="F2" s="35"/>
      <c r="G2" s="35"/>
      <c r="H2" s="35"/>
    </row>
    <row r="3" spans="1:8" ht="18" hidden="1">
      <c r="A3" s="14"/>
      <c r="B3" s="14"/>
      <c r="C3" s="14"/>
      <c r="D3" s="14"/>
      <c r="E3" s="14"/>
      <c r="F3" s="14"/>
      <c r="G3" s="14"/>
      <c r="H3" s="14"/>
    </row>
    <row r="4" spans="1:8" ht="15.75">
      <c r="A4" s="35"/>
      <c r="B4" s="35"/>
      <c r="C4" s="35"/>
      <c r="D4" s="35"/>
      <c r="E4" s="35"/>
      <c r="F4" s="35"/>
      <c r="G4" s="35"/>
      <c r="H4" s="35"/>
    </row>
    <row r="5" spans="1:8" ht="18">
      <c r="A5" s="14"/>
      <c r="B5" s="14"/>
      <c r="C5" s="14"/>
      <c r="D5" s="14"/>
      <c r="E5" s="14"/>
      <c r="F5" s="14"/>
      <c r="G5" s="14"/>
      <c r="H5" s="29"/>
    </row>
    <row r="6" spans="1:8" ht="15.75">
      <c r="A6" s="35" t="s">
        <v>220</v>
      </c>
      <c r="B6" s="35"/>
      <c r="C6" s="35"/>
      <c r="D6" s="35"/>
      <c r="E6" s="35"/>
      <c r="F6" s="35"/>
      <c r="G6" s="35"/>
      <c r="H6" s="35"/>
    </row>
    <row r="7" spans="1:8" ht="18">
      <c r="A7" s="14"/>
      <c r="B7" s="14"/>
      <c r="C7" s="14"/>
      <c r="D7" s="14"/>
      <c r="E7" s="14"/>
      <c r="F7" s="14"/>
      <c r="G7" s="14"/>
      <c r="H7" s="14"/>
    </row>
    <row r="8" spans="1:8" s="9" customFormat="1" ht="57">
      <c r="A8" s="37" t="s">
        <v>206</v>
      </c>
      <c r="B8" s="37"/>
      <c r="C8" s="15" t="str">
        <f aca="true" t="shared" si="0" ref="C8:H8">UPPER(C10)</f>
        <v>OSTVARENJE/IZVRŠENJE 
01.2022. - 06.2022.</v>
      </c>
      <c r="D8" s="15" t="str">
        <f t="shared" si="0"/>
        <v>IZVORNI PLAN ILI REBALANS 
2023.</v>
      </c>
      <c r="E8" s="15" t="str">
        <f t="shared" si="0"/>
        <v>TEKUĆI PLAN 
2023.</v>
      </c>
      <c r="F8" s="15" t="str">
        <f t="shared" si="0"/>
        <v>OSTVARENJE/IZVRŠENJE 
01.2023. - 06.2023.</v>
      </c>
      <c r="G8" s="15" t="str">
        <f t="shared" si="0"/>
        <v>INDEKS
(5)/(2)</v>
      </c>
      <c r="H8" s="15" t="str">
        <f t="shared" si="0"/>
        <v>INDEKS
(5)/(4)</v>
      </c>
    </row>
    <row r="9" spans="1:13" s="10" customFormat="1" ht="12.75" customHeight="1">
      <c r="A9" s="36">
        <v>1</v>
      </c>
      <c r="B9" s="36"/>
      <c r="C9" s="16">
        <v>2</v>
      </c>
      <c r="D9" s="16">
        <v>3</v>
      </c>
      <c r="E9" s="16">
        <v>4.33333333333333</v>
      </c>
      <c r="F9" s="16">
        <v>5.08333333333333</v>
      </c>
      <c r="G9" s="16">
        <v>6</v>
      </c>
      <c r="H9" s="16">
        <v>7</v>
      </c>
      <c r="L9" s="10">
        <v>11</v>
      </c>
      <c r="M9" s="23">
        <v>3774259.67</v>
      </c>
    </row>
    <row r="10" spans="1:13" ht="51" hidden="1">
      <c r="A10" s="17" t="s">
        <v>190</v>
      </c>
      <c r="B10" s="17" t="s">
        <v>190</v>
      </c>
      <c r="C10" s="18" t="s">
        <v>229</v>
      </c>
      <c r="D10" s="18" t="s">
        <v>230</v>
      </c>
      <c r="E10" s="18" t="s">
        <v>231</v>
      </c>
      <c r="F10" s="18" t="s">
        <v>232</v>
      </c>
      <c r="G10" s="18" t="s">
        <v>233</v>
      </c>
      <c r="H10" s="18" t="s">
        <v>234</v>
      </c>
      <c r="M10" s="23">
        <v>3645305.69</v>
      </c>
    </row>
    <row r="11" spans="1:8" ht="12.75" hidden="1">
      <c r="A11" s="19" t="s">
        <v>207</v>
      </c>
      <c r="B11" s="19" t="s">
        <v>190</v>
      </c>
      <c r="C11" s="20" t="s">
        <v>203</v>
      </c>
      <c r="D11" s="20" t="s">
        <v>203</v>
      </c>
      <c r="E11" s="20" t="s">
        <v>203</v>
      </c>
      <c r="F11" s="20" t="s">
        <v>203</v>
      </c>
      <c r="G11" s="20" t="s">
        <v>190</v>
      </c>
      <c r="H11" s="20" t="s">
        <v>190</v>
      </c>
    </row>
    <row r="12" spans="1:13" ht="12.75">
      <c r="A12" s="30" t="s">
        <v>208</v>
      </c>
      <c r="B12" s="30" t="s">
        <v>190</v>
      </c>
      <c r="C12" s="31">
        <f>+C13+C20+C27+C16+C25</f>
        <v>11212673.29</v>
      </c>
      <c r="D12" s="31">
        <f>+D13+D20+D27+D16+D25</f>
        <v>42430162</v>
      </c>
      <c r="E12" s="31">
        <f>+E13+E20+E27+E16+E25</f>
        <v>42430162</v>
      </c>
      <c r="F12" s="31">
        <f>+F13+F20+F27+F16</f>
        <v>13789782.53</v>
      </c>
      <c r="G12" s="28">
        <f>F12/C12*100</f>
        <v>122.9838966439733</v>
      </c>
      <c r="H12" s="28">
        <f>F12/E12*100</f>
        <v>32.49995258090224</v>
      </c>
      <c r="L12" s="8">
        <v>12</v>
      </c>
      <c r="M12" s="8">
        <v>3.654</v>
      </c>
    </row>
    <row r="13" spans="1:13" ht="12.75">
      <c r="A13" s="21" t="s">
        <v>188</v>
      </c>
      <c r="B13" s="22" t="s">
        <v>221</v>
      </c>
      <c r="C13" s="28">
        <f>+C14+C15</f>
        <v>3458302.69</v>
      </c>
      <c r="D13" s="28">
        <f>+D14+D15</f>
        <v>20859685</v>
      </c>
      <c r="E13" s="28">
        <f>+E14+E15</f>
        <v>20859685</v>
      </c>
      <c r="F13" s="28">
        <f>+F14+F15</f>
        <v>7419565.359999999</v>
      </c>
      <c r="G13" s="28">
        <f aca="true" t="shared" si="1" ref="G13:G36">F13/C13*100</f>
        <v>214.5435499747999</v>
      </c>
      <c r="H13" s="28">
        <f aca="true" t="shared" si="2" ref="H13:H41">F13/E13*100</f>
        <v>35.56892330828581</v>
      </c>
      <c r="L13" s="8">
        <v>31</v>
      </c>
      <c r="M13" s="23">
        <v>6390.74</v>
      </c>
    </row>
    <row r="14" spans="1:13" ht="12.75">
      <c r="A14" s="24" t="s">
        <v>154</v>
      </c>
      <c r="B14" s="25" t="s">
        <v>221</v>
      </c>
      <c r="C14" s="23">
        <v>1496608.56</v>
      </c>
      <c r="D14" s="23">
        <v>16692740</v>
      </c>
      <c r="E14" s="23">
        <v>16692740</v>
      </c>
      <c r="F14" s="23">
        <v>3774259.67</v>
      </c>
      <c r="G14" s="32">
        <f t="shared" si="1"/>
        <v>252.18749717695053</v>
      </c>
      <c r="H14" s="32">
        <f t="shared" si="2"/>
        <v>22.610186644014103</v>
      </c>
      <c r="L14" s="8">
        <v>51</v>
      </c>
      <c r="M14" s="23">
        <v>1478393.92</v>
      </c>
    </row>
    <row r="15" spans="1:13" ht="12.75">
      <c r="A15" s="24">
        <v>12</v>
      </c>
      <c r="B15" s="25" t="s">
        <v>228</v>
      </c>
      <c r="C15" s="23">
        <v>1961694.13</v>
      </c>
      <c r="D15" s="23">
        <v>4166945</v>
      </c>
      <c r="E15" s="23">
        <v>4166945</v>
      </c>
      <c r="F15" s="23">
        <v>3645305.69</v>
      </c>
      <c r="G15" s="32">
        <f t="shared" si="1"/>
        <v>185.82436651324434</v>
      </c>
      <c r="H15" s="32">
        <f t="shared" si="2"/>
        <v>87.4814927962812</v>
      </c>
      <c r="L15" s="8">
        <v>55</v>
      </c>
      <c r="M15" s="23">
        <v>315373.53</v>
      </c>
    </row>
    <row r="16" spans="1:13" ht="12.75">
      <c r="A16" s="26" t="s">
        <v>66</v>
      </c>
      <c r="B16" s="27" t="s">
        <v>209</v>
      </c>
      <c r="C16" s="28"/>
      <c r="D16" s="28">
        <v>5000</v>
      </c>
      <c r="E16" s="28">
        <v>5000</v>
      </c>
      <c r="F16" s="28">
        <v>6390.74</v>
      </c>
      <c r="G16" s="32"/>
      <c r="H16" s="32">
        <f t="shared" si="2"/>
        <v>127.8148</v>
      </c>
      <c r="L16" s="8">
        <v>56</v>
      </c>
      <c r="M16" s="23">
        <v>3257859.25</v>
      </c>
    </row>
    <row r="17" spans="1:12" ht="12.75">
      <c r="A17" s="24" t="s">
        <v>204</v>
      </c>
      <c r="B17" s="25" t="s">
        <v>209</v>
      </c>
      <c r="C17" s="23"/>
      <c r="D17" s="23">
        <v>5000</v>
      </c>
      <c r="E17" s="23">
        <v>5000</v>
      </c>
      <c r="F17" s="23">
        <v>6390.74</v>
      </c>
      <c r="G17" s="32"/>
      <c r="H17" s="32">
        <f t="shared" si="2"/>
        <v>127.8148</v>
      </c>
      <c r="L17" s="8">
        <v>61</v>
      </c>
    </row>
    <row r="18" spans="1:13" ht="12.75">
      <c r="A18" s="26" t="s">
        <v>71</v>
      </c>
      <c r="B18" s="27" t="s">
        <v>222</v>
      </c>
      <c r="C18" s="28"/>
      <c r="D18" s="28"/>
      <c r="E18" s="28"/>
      <c r="F18" s="28"/>
      <c r="G18" s="32"/>
      <c r="H18" s="32"/>
      <c r="L18" s="8">
        <v>84</v>
      </c>
      <c r="M18" s="23">
        <f>1312199.73</f>
        <v>1312199.73</v>
      </c>
    </row>
    <row r="19" spans="1:8" ht="12.75">
      <c r="A19" s="24" t="s">
        <v>205</v>
      </c>
      <c r="B19" s="25" t="s">
        <v>223</v>
      </c>
      <c r="C19" s="23"/>
      <c r="D19" s="23"/>
      <c r="E19" s="23"/>
      <c r="F19" s="23"/>
      <c r="G19" s="32"/>
      <c r="H19" s="32"/>
    </row>
    <row r="20" spans="1:8" ht="12.75">
      <c r="A20" s="26" t="s">
        <v>152</v>
      </c>
      <c r="B20" s="27" t="s">
        <v>210</v>
      </c>
      <c r="C20" s="28">
        <f>C21+C22+C23+C24</f>
        <v>6972060.75</v>
      </c>
      <c r="D20" s="28">
        <f>D21+D22+D23+D24</f>
        <v>16834737</v>
      </c>
      <c r="E20" s="28">
        <f>E21+E22+E23+E24</f>
        <v>16834737</v>
      </c>
      <c r="F20" s="28">
        <f>F21+F22+F23+F24</f>
        <v>5051626.7</v>
      </c>
      <c r="G20" s="28">
        <f t="shared" si="1"/>
        <v>72.45528805812543</v>
      </c>
      <c r="H20" s="28">
        <f t="shared" si="2"/>
        <v>30.007161383037946</v>
      </c>
    </row>
    <row r="21" spans="1:8" ht="12.75">
      <c r="A21" s="24" t="s">
        <v>211</v>
      </c>
      <c r="B21" s="25" t="s">
        <v>212</v>
      </c>
      <c r="C21" s="34">
        <v>1497095.53</v>
      </c>
      <c r="D21" s="23">
        <v>2102547</v>
      </c>
      <c r="E21" s="23">
        <v>2102547</v>
      </c>
      <c r="F21" s="23">
        <v>1478393.92</v>
      </c>
      <c r="G21" s="32">
        <f t="shared" si="1"/>
        <v>98.75080717126981</v>
      </c>
      <c r="H21" s="32">
        <f t="shared" si="2"/>
        <v>70.31442911858807</v>
      </c>
    </row>
    <row r="22" spans="1:8" ht="12.75">
      <c r="A22" s="24" t="s">
        <v>213</v>
      </c>
      <c r="B22" s="25" t="s">
        <v>224</v>
      </c>
      <c r="C22" s="23">
        <v>240926.67</v>
      </c>
      <c r="D22" s="23">
        <v>1082673</v>
      </c>
      <c r="E22" s="23">
        <v>1082673</v>
      </c>
      <c r="F22" s="23">
        <v>315373.53</v>
      </c>
      <c r="G22" s="32">
        <f t="shared" si="1"/>
        <v>130.9002154057913</v>
      </c>
      <c r="H22" s="32">
        <f t="shared" si="2"/>
        <v>29.129158111451936</v>
      </c>
    </row>
    <row r="23" spans="1:8" ht="12.75">
      <c r="A23" s="24" t="s">
        <v>214</v>
      </c>
      <c r="B23" s="25" t="s">
        <v>215</v>
      </c>
      <c r="C23" s="23">
        <v>5234038.55</v>
      </c>
      <c r="D23" s="23">
        <v>10211019</v>
      </c>
      <c r="E23" s="23">
        <v>10211019</v>
      </c>
      <c r="F23" s="23">
        <v>3257859.25</v>
      </c>
      <c r="G23" s="32">
        <f t="shared" si="1"/>
        <v>62.24369994370791</v>
      </c>
      <c r="H23" s="32">
        <f t="shared" si="2"/>
        <v>31.905329428923796</v>
      </c>
    </row>
    <row r="24" spans="1:8" ht="12.75">
      <c r="A24" s="24" t="s">
        <v>216</v>
      </c>
      <c r="B24" s="25" t="s">
        <v>225</v>
      </c>
      <c r="C24" s="23"/>
      <c r="D24" s="23">
        <v>3438498</v>
      </c>
      <c r="E24" s="23">
        <v>3438498</v>
      </c>
      <c r="F24" s="23"/>
      <c r="G24" s="32"/>
      <c r="H24" s="32"/>
    </row>
    <row r="25" spans="1:8" ht="12.75">
      <c r="A25" s="26" t="s">
        <v>157</v>
      </c>
      <c r="B25" s="27" t="s">
        <v>217</v>
      </c>
      <c r="C25" s="28">
        <v>1327.23</v>
      </c>
      <c r="D25" s="28"/>
      <c r="E25" s="28"/>
      <c r="F25" s="28"/>
      <c r="G25" s="32"/>
      <c r="H25" s="32"/>
    </row>
    <row r="26" spans="1:8" ht="12.75">
      <c r="A26" s="24" t="s">
        <v>218</v>
      </c>
      <c r="B26" s="25" t="s">
        <v>217</v>
      </c>
      <c r="C26" s="23">
        <v>1327.23</v>
      </c>
      <c r="D26" s="23"/>
      <c r="E26" s="23"/>
      <c r="F26" s="23"/>
      <c r="G26" s="32"/>
      <c r="H26" s="32"/>
    </row>
    <row r="27" spans="1:8" ht="12.75">
      <c r="A27" s="26" t="s">
        <v>151</v>
      </c>
      <c r="B27" s="27" t="s">
        <v>226</v>
      </c>
      <c r="C27" s="28">
        <f>C28</f>
        <v>780982.62</v>
      </c>
      <c r="D27" s="28">
        <v>4730740</v>
      </c>
      <c r="E27" s="28">
        <v>4730740</v>
      </c>
      <c r="F27" s="28">
        <f>F28</f>
        <v>1312199.73</v>
      </c>
      <c r="G27" s="28">
        <f t="shared" si="1"/>
        <v>168.01906936162035</v>
      </c>
      <c r="H27" s="28">
        <f t="shared" si="2"/>
        <v>27.73772665587202</v>
      </c>
    </row>
    <row r="28" spans="1:8" ht="12.75">
      <c r="A28" s="24" t="s">
        <v>219</v>
      </c>
      <c r="B28" s="25" t="s">
        <v>227</v>
      </c>
      <c r="C28" s="23">
        <v>780982.62</v>
      </c>
      <c r="D28" s="23">
        <v>4730740</v>
      </c>
      <c r="E28" s="23">
        <v>4730740</v>
      </c>
      <c r="F28" s="23">
        <f>1312199.73</f>
        <v>1312199.73</v>
      </c>
      <c r="G28" s="32">
        <f t="shared" si="1"/>
        <v>168.01906936162035</v>
      </c>
      <c r="H28" s="32">
        <f t="shared" si="2"/>
        <v>27.73772665587202</v>
      </c>
    </row>
    <row r="29" spans="1:8" ht="12.75">
      <c r="A29" s="30" t="s">
        <v>162</v>
      </c>
      <c r="B29" s="30" t="s">
        <v>190</v>
      </c>
      <c r="C29" s="31">
        <v>8605412.99</v>
      </c>
      <c r="D29" s="31">
        <v>39774845</v>
      </c>
      <c r="E29" s="31">
        <v>39774845</v>
      </c>
      <c r="F29" s="31">
        <v>10837565.47</v>
      </c>
      <c r="G29" s="32">
        <f t="shared" si="1"/>
        <v>125.93893497725088</v>
      </c>
      <c r="H29" s="32">
        <f t="shared" si="2"/>
        <v>27.247285237692314</v>
      </c>
    </row>
    <row r="30" spans="1:8" ht="12.75">
      <c r="A30" s="26" t="s">
        <v>188</v>
      </c>
      <c r="B30" s="27" t="s">
        <v>221</v>
      </c>
      <c r="C30" s="28">
        <v>1914874.75</v>
      </c>
      <c r="D30" s="28">
        <v>17262987</v>
      </c>
      <c r="E30" s="28">
        <v>17262987</v>
      </c>
      <c r="F30" s="28">
        <v>4065058.9</v>
      </c>
      <c r="G30" s="32">
        <f t="shared" si="1"/>
        <v>212.28850085364593</v>
      </c>
      <c r="H30" s="32">
        <f t="shared" si="2"/>
        <v>23.54783039574785</v>
      </c>
    </row>
    <row r="31" spans="1:8" ht="12.75">
      <c r="A31" s="24" t="s">
        <v>154</v>
      </c>
      <c r="B31" s="25" t="s">
        <v>221</v>
      </c>
      <c r="C31" s="33">
        <v>1496608.56</v>
      </c>
      <c r="D31" s="23">
        <v>16427294</v>
      </c>
      <c r="E31" s="23">
        <v>16427294</v>
      </c>
      <c r="F31" s="23">
        <v>3750587.96</v>
      </c>
      <c r="G31" s="32">
        <f t="shared" si="1"/>
        <v>250.60580703881578</v>
      </c>
      <c r="H31" s="32">
        <f t="shared" si="2"/>
        <v>22.83144113692736</v>
      </c>
    </row>
    <row r="32" spans="1:8" ht="12.75">
      <c r="A32" s="24" t="s">
        <v>150</v>
      </c>
      <c r="B32" s="25" t="s">
        <v>228</v>
      </c>
      <c r="C32" s="23">
        <v>418266.19</v>
      </c>
      <c r="D32" s="23">
        <v>835693</v>
      </c>
      <c r="E32" s="23">
        <v>835693</v>
      </c>
      <c r="F32" s="23">
        <v>314470.94</v>
      </c>
      <c r="G32" s="32">
        <f t="shared" si="1"/>
        <v>75.1844035015118</v>
      </c>
      <c r="H32" s="32">
        <f t="shared" si="2"/>
        <v>37.629959805813854</v>
      </c>
    </row>
    <row r="33" spans="1:8" ht="12.75">
      <c r="A33" s="26" t="s">
        <v>152</v>
      </c>
      <c r="B33" s="27" t="s">
        <v>210</v>
      </c>
      <c r="C33" s="28">
        <v>6690538.24</v>
      </c>
      <c r="D33" s="28">
        <v>17310588</v>
      </c>
      <c r="E33" s="28">
        <v>17310588</v>
      </c>
      <c r="F33" s="28">
        <v>5073945.35</v>
      </c>
      <c r="G33" s="32">
        <f t="shared" si="1"/>
        <v>75.83762573338194</v>
      </c>
      <c r="H33" s="32">
        <f t="shared" si="2"/>
        <v>29.311224725584132</v>
      </c>
    </row>
    <row r="34" spans="1:8" ht="12.75">
      <c r="A34" s="24" t="s">
        <v>211</v>
      </c>
      <c r="B34" s="25" t="s">
        <v>212</v>
      </c>
      <c r="C34" s="23">
        <v>1215573.07</v>
      </c>
      <c r="D34" s="23">
        <v>2578398</v>
      </c>
      <c r="E34" s="23">
        <v>2578398</v>
      </c>
      <c r="F34" s="23">
        <v>1500712.57</v>
      </c>
      <c r="G34" s="32">
        <f t="shared" si="1"/>
        <v>123.45720771849611</v>
      </c>
      <c r="H34" s="32">
        <f t="shared" si="2"/>
        <v>58.20329406088587</v>
      </c>
    </row>
    <row r="35" spans="1:8" ht="12.75">
      <c r="A35" s="24" t="s">
        <v>213</v>
      </c>
      <c r="B35" s="25" t="s">
        <v>224</v>
      </c>
      <c r="C35" s="23">
        <v>240926.67</v>
      </c>
      <c r="D35" s="23">
        <v>1082673</v>
      </c>
      <c r="E35" s="23">
        <v>1082673</v>
      </c>
      <c r="F35" s="23">
        <v>315373.53</v>
      </c>
      <c r="G35" s="32">
        <f t="shared" si="1"/>
        <v>130.9002154057913</v>
      </c>
      <c r="H35" s="32">
        <f t="shared" si="2"/>
        <v>29.129158111451936</v>
      </c>
    </row>
    <row r="36" spans="1:8" ht="12.75">
      <c r="A36" s="24" t="s">
        <v>214</v>
      </c>
      <c r="B36" s="25" t="s">
        <v>215</v>
      </c>
      <c r="C36" s="23">
        <v>5234038.5</v>
      </c>
      <c r="D36" s="23">
        <v>10211019</v>
      </c>
      <c r="E36" s="23">
        <v>10211019</v>
      </c>
      <c r="F36" s="23">
        <v>3257859.25</v>
      </c>
      <c r="G36" s="32">
        <f t="shared" si="1"/>
        <v>62.243700538312815</v>
      </c>
      <c r="H36" s="32">
        <f t="shared" si="2"/>
        <v>31.905329428923796</v>
      </c>
    </row>
    <row r="37" spans="1:8" ht="12.75">
      <c r="A37" s="24" t="s">
        <v>216</v>
      </c>
      <c r="B37" s="25" t="s">
        <v>225</v>
      </c>
      <c r="C37" s="23"/>
      <c r="D37" s="23">
        <v>3438498</v>
      </c>
      <c r="E37" s="23">
        <v>3438498</v>
      </c>
      <c r="F37" s="23"/>
      <c r="G37" s="32"/>
      <c r="H37" s="32">
        <f t="shared" si="2"/>
        <v>0</v>
      </c>
    </row>
    <row r="38" spans="1:8" ht="12.75">
      <c r="A38" s="26" t="s">
        <v>157</v>
      </c>
      <c r="B38" s="27" t="s">
        <v>217</v>
      </c>
      <c r="C38" s="23"/>
      <c r="D38" s="23"/>
      <c r="E38" s="23"/>
      <c r="F38" s="23"/>
      <c r="G38" s="32"/>
      <c r="H38" s="32"/>
    </row>
    <row r="39" spans="1:8" ht="12.75">
      <c r="A39" s="24" t="s">
        <v>218</v>
      </c>
      <c r="B39" s="25" t="s">
        <v>217</v>
      </c>
      <c r="C39" s="23">
        <v>0</v>
      </c>
      <c r="D39" s="23"/>
      <c r="E39" s="23"/>
      <c r="F39" s="23"/>
      <c r="G39" s="32"/>
      <c r="H39" s="32"/>
    </row>
    <row r="40" spans="1:8" ht="12.75">
      <c r="A40" s="26" t="s">
        <v>151</v>
      </c>
      <c r="B40" s="27" t="s">
        <v>226</v>
      </c>
      <c r="C40" s="28"/>
      <c r="D40" s="28">
        <v>5201270</v>
      </c>
      <c r="E40" s="28">
        <v>5201270</v>
      </c>
      <c r="F40" s="28">
        <v>1698561.22</v>
      </c>
      <c r="G40" s="32"/>
      <c r="H40" s="32">
        <f t="shared" si="2"/>
        <v>32.65666308420828</v>
      </c>
    </row>
    <row r="41" spans="1:8" ht="12.75">
      <c r="A41" s="24" t="s">
        <v>219</v>
      </c>
      <c r="B41" s="25" t="s">
        <v>227</v>
      </c>
      <c r="C41" s="23"/>
      <c r="D41" s="23">
        <v>5201270</v>
      </c>
      <c r="E41" s="23">
        <v>5201270</v>
      </c>
      <c r="F41" s="23">
        <v>1698561.22</v>
      </c>
      <c r="G41" s="32"/>
      <c r="H41" s="32">
        <f t="shared" si="2"/>
        <v>32.65666308420828</v>
      </c>
    </row>
  </sheetData>
  <sheetProtection/>
  <mergeCells count="5">
    <mergeCell ref="A2:H2"/>
    <mergeCell ref="A4:H4"/>
    <mergeCell ref="A6:H6"/>
    <mergeCell ref="A9:B9"/>
    <mergeCell ref="A8:B8"/>
  </mergeCells>
  <printOptions/>
  <pageMargins left="0.1968503937007874" right="0.1968503937007874" top="0.35433070866141736" bottom="0.4330708661417323" header="0.1968503937007874" footer="0.2362204724409449"/>
  <pageSetup fitToHeight="1" fitToWidth="1" horizontalDpi="600" verticalDpi="600" orientation="landscape" paperSize="9" scale="83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2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2" max="4" width="14.00390625" style="0" customWidth="1"/>
    <col min="5" max="5" width="17.421875" style="0" customWidth="1"/>
    <col min="6" max="6" width="12.8515625" style="0" customWidth="1"/>
  </cols>
  <sheetData>
    <row r="3" spans="1:6" ht="12.75">
      <c r="A3" s="40" t="s">
        <v>235</v>
      </c>
      <c r="B3" s="40" t="s">
        <v>236</v>
      </c>
      <c r="C3" s="40" t="s">
        <v>238</v>
      </c>
      <c r="D3" s="40" t="s">
        <v>235</v>
      </c>
      <c r="E3" s="44" t="s">
        <v>237</v>
      </c>
      <c r="F3" s="40" t="s">
        <v>238</v>
      </c>
    </row>
    <row r="4" spans="1:6" ht="12.75">
      <c r="A4" s="8">
        <v>11</v>
      </c>
      <c r="B4" s="38">
        <v>16692740</v>
      </c>
      <c r="C4" s="42">
        <f>B4/$B$12</f>
        <v>0.39341683399653293</v>
      </c>
      <c r="D4" s="8">
        <v>11</v>
      </c>
      <c r="E4" s="45">
        <v>3774259.67</v>
      </c>
      <c r="F4" s="42">
        <f>E4/$E$12</f>
        <v>0.2736997238200826</v>
      </c>
    </row>
    <row r="5" spans="1:6" ht="12.75">
      <c r="A5" s="8">
        <v>12</v>
      </c>
      <c r="B5" s="38">
        <v>4166945</v>
      </c>
      <c r="C5" s="42">
        <f aca="true" t="shared" si="0" ref="C5:C11">B5/$B$12</f>
        <v>0.0982071433052742</v>
      </c>
      <c r="D5" s="8">
        <v>12</v>
      </c>
      <c r="E5" s="45">
        <v>3645305.69</v>
      </c>
      <c r="F5" s="42">
        <f aca="true" t="shared" si="1" ref="F5:F11">E5/$E$12</f>
        <v>0.2643483087619077</v>
      </c>
    </row>
    <row r="6" spans="1:6" ht="12.75">
      <c r="A6" s="8">
        <v>31</v>
      </c>
      <c r="B6" s="39">
        <v>5000</v>
      </c>
      <c r="C6" s="42">
        <f t="shared" si="0"/>
        <v>0.00011784070020755518</v>
      </c>
      <c r="D6" s="8">
        <v>31</v>
      </c>
      <c r="E6" s="45">
        <v>6390.74</v>
      </c>
      <c r="F6" s="42">
        <f t="shared" si="1"/>
        <v>0.00046344023091711515</v>
      </c>
    </row>
    <row r="7" spans="1:6" ht="12.75">
      <c r="A7" s="8">
        <v>51</v>
      </c>
      <c r="B7" s="38">
        <v>2102547</v>
      </c>
      <c r="C7" s="42">
        <f t="shared" si="0"/>
        <v>0.04955312213985891</v>
      </c>
      <c r="D7" s="8">
        <v>51</v>
      </c>
      <c r="E7" s="45">
        <v>1478393.92</v>
      </c>
      <c r="F7" s="42">
        <f t="shared" si="1"/>
        <v>0.10720937163321603</v>
      </c>
    </row>
    <row r="8" spans="1:6" ht="12.75">
      <c r="A8" s="8">
        <v>55</v>
      </c>
      <c r="B8" s="38">
        <v>1082673</v>
      </c>
      <c r="C8" s="42">
        <f t="shared" si="0"/>
        <v>0.02551658888316288</v>
      </c>
      <c r="D8" s="8">
        <v>55</v>
      </c>
      <c r="E8" s="45">
        <v>315373.53</v>
      </c>
      <c r="F8" s="42">
        <f t="shared" si="1"/>
        <v>0.02287008727758378</v>
      </c>
    </row>
    <row r="9" spans="1:6" ht="12.75">
      <c r="A9" s="8">
        <v>56</v>
      </c>
      <c r="B9" s="38">
        <v>10211019</v>
      </c>
      <c r="C9" s="42">
        <f t="shared" si="0"/>
        <v>0.24065472575852997</v>
      </c>
      <c r="D9" s="8">
        <v>56</v>
      </c>
      <c r="E9" s="45">
        <v>3257859.25</v>
      </c>
      <c r="F9" s="42">
        <f t="shared" si="1"/>
        <v>0.23625167713214112</v>
      </c>
    </row>
    <row r="10" spans="1:6" ht="12.75">
      <c r="A10" s="8">
        <v>58</v>
      </c>
      <c r="B10" s="38">
        <v>3438498</v>
      </c>
      <c r="C10" s="42">
        <f t="shared" si="0"/>
        <v>0.08103900239645562</v>
      </c>
      <c r="D10" s="8">
        <v>58</v>
      </c>
      <c r="E10" s="45"/>
      <c r="F10" s="42">
        <f t="shared" si="1"/>
        <v>0</v>
      </c>
    </row>
    <row r="11" spans="1:6" ht="12.75">
      <c r="A11" s="8">
        <v>84</v>
      </c>
      <c r="B11" s="38">
        <v>4730740</v>
      </c>
      <c r="C11" s="42">
        <f t="shared" si="0"/>
        <v>0.11149474281997793</v>
      </c>
      <c r="D11" s="8">
        <v>84</v>
      </c>
      <c r="E11" s="45">
        <f>1312199.73</f>
        <v>1312199.73</v>
      </c>
      <c r="F11" s="42">
        <f t="shared" si="1"/>
        <v>0.09515739114415171</v>
      </c>
    </row>
    <row r="12" spans="2:6" ht="12.75">
      <c r="B12" s="41">
        <f>SUM(B4:B11)</f>
        <v>42430162</v>
      </c>
      <c r="C12" s="43">
        <f>SUM(C4:C11)</f>
        <v>1</v>
      </c>
      <c r="D12" s="43"/>
      <c r="E12" s="46">
        <f>SUM(E4:E11)</f>
        <v>13789782.53</v>
      </c>
      <c r="F12" s="43">
        <f>SUM(F4:F11)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FP0003PR Prihodi i rashodi prema izvorima financiranja</dc:title>
  <dc:subject/>
  <dc:creator>sino</dc:creator>
  <cp:keywords/>
  <dc:description/>
  <cp:lastModifiedBy>Milka Marina Kovačević</cp:lastModifiedBy>
  <cp:lastPrinted>2023-08-24T08:15:34Z</cp:lastPrinted>
  <dcterms:created xsi:type="dcterms:W3CDTF">2003-05-28T14:27:38Z</dcterms:created>
  <dcterms:modified xsi:type="dcterms:W3CDTF">2023-08-24T09:20:26Z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FP0003PR Prihodi i rashodi prema izvorima financiranja_finalno.xls</vt:lpwstr>
  </property>
</Properties>
</file>