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1" sheetId="2" r:id="rId2"/>
    <sheet name="FP0002PRPV2" sheetId="3" state="hidden" r:id="rId3"/>
    <sheet name="FP0002PRR" sheetId="4" state="hidden" r:id="rId4"/>
    <sheet name="FP0002PRB" sheetId="5" state="hidden" r:id="rId5"/>
    <sheet name="FP0005PRV2" sheetId="6" state="hidden" r:id="rId6"/>
  </sheets>
  <externalReferences>
    <externalReference r:id="rId9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2">'FP0002PRPV2'!$A$1:$K$316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<sst xmlns="http://schemas.openxmlformats.org/spreadsheetml/2006/main" count="138" uniqueCount="75">
  <si>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</si>
  <si>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</si>
  <si>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</si>
  <si>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</si>
  <si>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</si>
  <si>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</si>
  <si>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</si>
  <si>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</si>
  <si>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</si>
  <si>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</si>
  <si>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</si>
  <si>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</si>
  <si>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</si>
  <si>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</si>
  <si>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</si>
  <si>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</si>
  <si>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</si>
  <si>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</si>
  <si>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</si>
  <si>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</si>
  <si>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</si>
  <si>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</si>
  <si>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</si>
  <si>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</si>
  <si>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</si>
  <si>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</si>
  <si>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</si>
  <si>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</si>
  <si>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</si>
  <si>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</si>
  <si>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</si>
  <si>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</si>
  <si>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</si>
  <si>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</si>
  <si>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</si>
  <si>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</si>
  <si>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</si>
  <si>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</si>
  <si>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</si>
  <si>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</si>
  <si>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</si>
  <si>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</si>
  <si>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</si>
  <si>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</si>
  <si>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</si>
  <si>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</si>
  <si>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</si>
  <si>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</si>
  <si>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</si>
  <si>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</si>
  <si>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</si>
  <si>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</si>
  <si>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</si>
  <si>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</si>
  <si>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Primici i izdaci</t>
  </si>
  <si>
    <t>PRIMICI</t>
  </si>
  <si>
    <t>8</t>
  </si>
  <si>
    <t>Primici od financijske imovine i zaduživanja</t>
  </si>
  <si>
    <t>IZDACI</t>
  </si>
  <si>
    <t>5</t>
  </si>
  <si>
    <t>Izdaci za financijsku imovinu i otplate zajmova</t>
  </si>
  <si>
    <t>Ostvarenje/Izvršenje 
01.2022. - 06.2022.</t>
  </si>
  <si>
    <t>Izvorni plan  ili Rebalans
2023.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</si>
  <si>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</si>
  <si>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</si>
  <si>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</si>
  <si>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</si>
  <si>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</si>
  <si>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</si>
  <si>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</si>
  <si>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</si>
  <si>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</si>
  <si>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</si>
  <si>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</si>
  <si>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=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</si>
</sst>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14"/>
      <name val="Arial"/>
      <family val="2"/>
    </font>
    <font>
      <b/>
      <sz val="10"/>
      <color indexed="14"/>
      <name val="Calibri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9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0" applyNumberFormat="1">
      <alignment horizontal="right" vertical="center"/>
    </xf>
    <xf numFmtId="0" fontId="0" fillId="60" borderId="1" xfId="181" applyAlignment="1" quotePrefix="1">
      <alignment horizontal="left" vertical="center" indent="2"/>
    </xf>
    <xf numFmtId="0" fontId="0" fillId="60" borderId="1" xfId="181" quotePrefix="1">
      <alignment horizontal="left" vertical="center" indent="1"/>
    </xf>
    <xf numFmtId="4" fontId="31" fillId="0" borderId="0" xfId="146" applyNumberFormat="1" applyFont="1" applyAlignment="1">
      <alignment horizontal="center" vertical="center" wrapText="1"/>
      <protection/>
    </xf>
    <xf numFmtId="4" fontId="32" fillId="0" borderId="16" xfId="146" applyNumberFormat="1" applyFont="1" applyBorder="1" applyAlignment="1">
      <alignment horizontal="center" vertical="center" wrapText="1"/>
      <protection/>
    </xf>
    <xf numFmtId="4" fontId="26" fillId="0" borderId="0" xfId="146" applyNumberFormat="1" applyFont="1" applyAlignment="1">
      <alignment horizontal="center" vertical="center" wrapText="1"/>
      <protection/>
    </xf>
    <xf numFmtId="4" fontId="27" fillId="0" borderId="0" xfId="146" applyNumberFormat="1" applyFont="1" applyAlignment="1">
      <alignment horizontal="center" vertical="center" wrapText="1"/>
      <protection/>
    </xf>
    <xf numFmtId="3" fontId="6" fillId="63" borderId="13" xfId="146" applyNumberFormat="1" applyFont="1" applyFill="1" applyBorder="1" applyAlignment="1">
      <alignment horizontal="center" vertical="center" wrapText="1"/>
      <protection/>
    </xf>
    <xf numFmtId="0" fontId="0" fillId="59" borderId="1" xfId="190" applyAlignment="1" quotePrefix="1">
      <alignment horizontal="left" vertical="center" indent="5"/>
    </xf>
    <xf numFmtId="0" fontId="0" fillId="57" borderId="8" xfId="183" applyAlignment="1" quotePrefix="1">
      <alignment horizontal="left" vertical="top" wrapText="1" indent="1"/>
    </xf>
    <xf numFmtId="3" fontId="29" fillId="0" borderId="13" xfId="146" applyNumberFormat="1" applyFont="1" applyBorder="1" applyAlignment="1" quotePrefix="1">
      <alignment horizontal="center" vertical="center" wrapText="1"/>
      <protection/>
    </xf>
    <xf numFmtId="3" fontId="24" fillId="2" borderId="13" xfId="146" applyNumberFormat="1" applyFont="1" applyFill="1" applyBorder="1" applyAlignment="1">
      <alignment vertical="center"/>
      <protection/>
    </xf>
    <xf numFmtId="0" fontId="0" fillId="62" borderId="1" xfId="187" applyAlignment="1" quotePrefix="1">
      <alignment horizontal="left" vertical="center" indent="4"/>
    </xf>
    <xf numFmtId="0" fontId="0" fillId="61" borderId="1" xfId="184" applyAlignment="1" quotePrefix="1">
      <alignment horizontal="left" vertical="center" indent="3"/>
    </xf>
    <xf numFmtId="4" fontId="24" fillId="2" borderId="13" xfId="146" applyNumberFormat="1" applyFont="1" applyFill="1" applyBorder="1" applyAlignment="1">
      <alignment vertical="center" wrapText="1"/>
      <protection/>
    </xf>
    <xf numFmtId="3" fontId="29" fillId="63" borderId="13" xfId="146" applyNumberFormat="1" applyFont="1" applyFill="1" applyBorder="1" applyAlignment="1">
      <alignment horizontal="center" vertical="center" wrapText="1"/>
      <protection/>
    </xf>
    <xf numFmtId="0" fontId="0" fillId="59" borderId="1" xfId="190" quotePrefix="1">
      <alignment horizontal="left" vertical="center" indent="1"/>
    </xf>
    <xf numFmtId="0" fontId="0" fillId="61" borderId="1" xfId="184" quotePrefix="1">
      <alignment horizontal="left" vertical="center" indent="1"/>
    </xf>
    <xf numFmtId="3" fontId="31" fillId="0" borderId="0" xfId="146" applyNumberFormat="1" applyFont="1" applyAlignment="1">
      <alignment horizontal="center" vertical="center" wrapText="1"/>
      <protection/>
    </xf>
    <xf numFmtId="3" fontId="0" fillId="45" borderId="1" xfId="154" applyNumberFormat="1">
      <alignment vertical="center"/>
    </xf>
    <xf numFmtId="3" fontId="30" fillId="0" borderId="0" xfId="146" applyNumberFormat="1" applyFont="1" applyAlignment="1">
      <alignment horizontal="center" vertical="center" wrapText="1"/>
      <protection/>
    </xf>
    <xf numFmtId="4" fontId="0" fillId="45" borderId="1" xfId="154" applyNumberFormat="1">
      <alignment vertical="center"/>
    </xf>
    <xf numFmtId="3" fontId="0" fillId="0" borderId="0" xfId="0" applyNumberFormat="1" applyFill="1" applyAlignment="1">
      <alignment/>
    </xf>
    <xf numFmtId="4" fontId="0" fillId="0" borderId="1" xfId="200" applyNumberFormat="1">
      <alignment horizontal="right" vertical="center"/>
    </xf>
    <xf numFmtId="3" fontId="24" fillId="2" borderId="13" xfId="146" applyNumberFormat="1" applyFont="1" applyFill="1" applyBorder="1" applyAlignment="1">
      <alignment vertical="center" wrapText="1"/>
      <protection/>
    </xf>
    <xf numFmtId="3" fontId="14" fillId="0" borderId="16" xfId="146" applyNumberFormat="1" applyFont="1" applyBorder="1" applyAlignment="1">
      <alignment horizontal="center" vertical="center"/>
      <protection/>
    </xf>
    <xf numFmtId="0" fontId="0" fillId="62" borderId="1" xfId="187" quotePrefix="1">
      <alignment horizontal="left" vertical="center" indent="1"/>
    </xf>
    <xf numFmtId="3" fontId="26" fillId="0" borderId="0" xfId="146" applyNumberFormat="1" applyFont="1" applyAlignment="1">
      <alignment horizontal="center" vertical="center" wrapText="1"/>
      <protection/>
    </xf>
    <xf numFmtId="4" fontId="24" fillId="2" borderId="13" xfId="146" applyNumberFormat="1" applyFont="1" applyFill="1" applyBorder="1" applyAlignment="1">
      <alignment vertical="center"/>
      <protection/>
    </xf>
    <xf numFmtId="3" fontId="27" fillId="0" borderId="0" xfId="146" applyNumberFormat="1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6" fillId="0" borderId="0" xfId="146" applyFont="1" applyAlignment="1">
      <alignment horizontal="center" vertical="center" wrapText="1"/>
      <protection/>
    </xf>
    <xf numFmtId="4" fontId="29" fillId="0" borderId="13" xfId="146" applyNumberFormat="1" applyFont="1" applyBorder="1" applyAlignment="1" quotePrefix="1">
      <alignment horizontal="center" vertical="center" wrapText="1"/>
      <protection/>
    </xf>
    <xf numFmtId="4" fontId="30" fillId="0" borderId="0" xfId="146" applyNumberFormat="1" applyFont="1" applyAlignment="1">
      <alignment horizontal="center" vertical="center" wrapText="1"/>
      <protection/>
    </xf>
    <xf numFmtId="4" fontId="28" fillId="0" borderId="0" xfId="146" applyNumberFormat="1" applyFont="1">
      <alignment/>
      <protection/>
    </xf>
    <xf numFmtId="4" fontId="0" fillId="0" borderId="0" xfId="0" applyNumberFormat="1" applyFill="1" applyAlignment="1">
      <alignment/>
    </xf>
    <xf numFmtId="4" fontId="27" fillId="0" borderId="16" xfId="146" applyNumberFormat="1" applyFont="1" applyBorder="1" applyAlignment="1">
      <alignment horizontal="center" vertical="center" wrapText="1"/>
      <protection/>
    </xf>
    <xf numFmtId="4" fontId="33" fillId="0" borderId="16" xfId="146" applyNumberFormat="1" applyFont="1" applyBorder="1" applyAlignment="1">
      <alignment horizontal="right" vertical="center"/>
      <protection/>
    </xf>
    <xf numFmtId="4" fontId="29" fillId="63" borderId="13" xfId="146" applyNumberFormat="1" applyFont="1" applyFill="1" applyBorder="1" applyAlignment="1">
      <alignment horizontal="center" vertical="center" wrapText="1"/>
      <protection/>
    </xf>
    <xf numFmtId="4" fontId="6" fillId="63" borderId="13" xfId="146" applyNumberFormat="1" applyFont="1" applyFill="1" applyBorder="1" applyAlignment="1">
      <alignment horizontal="center" vertical="center" wrapText="1"/>
      <protection/>
    </xf>
    <xf numFmtId="4" fontId="24" fillId="0" borderId="13" xfId="146" applyNumberFormat="1" applyFont="1" applyFill="1" applyBorder="1" applyAlignment="1">
      <alignment vertical="center" wrapText="1"/>
      <protection/>
    </xf>
    <xf numFmtId="178" fontId="0" fillId="0" borderId="1" xfId="200" applyNumberFormat="1">
      <alignment horizontal="right" vertical="center"/>
    </xf>
    <xf numFmtId="4" fontId="29" fillId="0" borderId="13" xfId="146" applyNumberFormat="1" applyFont="1" applyBorder="1" applyAlignment="1">
      <alignment horizontal="right"/>
      <protection/>
    </xf>
    <xf numFmtId="4" fontId="29" fillId="2" borderId="13" xfId="146" applyNumberFormat="1" applyFont="1" applyFill="1" applyBorder="1" applyAlignment="1">
      <alignment horizontal="right"/>
      <protection/>
    </xf>
    <xf numFmtId="3" fontId="24" fillId="0" borderId="13" xfId="146" applyNumberFormat="1" applyFont="1" applyFill="1" applyBorder="1" applyAlignment="1">
      <alignment vertical="center" wrapText="1"/>
      <protection/>
    </xf>
    <xf numFmtId="0" fontId="27" fillId="0" borderId="0" xfId="146" applyFont="1" applyAlignment="1">
      <alignment horizontal="center" vertical="center" wrapText="1"/>
      <protection/>
    </xf>
    <xf numFmtId="0" fontId="24" fillId="2" borderId="17" xfId="146" applyFont="1" applyFill="1" applyBorder="1" applyAlignment="1">
      <alignment horizontal="left" vertical="center"/>
      <protection/>
    </xf>
    <xf numFmtId="0" fontId="30" fillId="0" borderId="0" xfId="146" applyFont="1" applyAlignment="1">
      <alignment horizontal="center" vertical="center" wrapText="1"/>
      <protection/>
    </xf>
    <xf numFmtId="0" fontId="31" fillId="0" borderId="0" xfId="146" applyFont="1" applyAlignment="1">
      <alignment horizontal="center" vertical="center" wrapText="1"/>
      <protection/>
    </xf>
    <xf numFmtId="0" fontId="24" fillId="2" borderId="18" xfId="146" applyFont="1" applyFill="1" applyBorder="1" applyAlignment="1">
      <alignment vertical="center"/>
      <protection/>
    </xf>
    <xf numFmtId="4" fontId="29" fillId="0" borderId="13" xfId="146" applyNumberFormat="1" applyFont="1" applyBorder="1" applyAlignment="1">
      <alignment horizontal="right" vertical="center"/>
      <protection/>
    </xf>
    <xf numFmtId="4" fontId="29" fillId="2" borderId="13" xfId="146" applyNumberFormat="1" applyFont="1" applyFill="1" applyBorder="1" applyAlignment="1">
      <alignment horizontal="right" vertical="center" wrapText="1"/>
      <protection/>
    </xf>
    <xf numFmtId="4" fontId="24" fillId="0" borderId="13" xfId="146" applyNumberFormat="1" applyFont="1" applyFill="1" applyBorder="1" applyAlignment="1">
      <alignment horizontal="right" vertical="center" wrapText="1"/>
      <protection/>
    </xf>
    <xf numFmtId="0" fontId="0" fillId="46" borderId="1" xfId="159" applyNumberFormat="1" quotePrefix="1">
      <alignment horizontal="left" vertical="center" indent="1"/>
    </xf>
    <xf numFmtId="0" fontId="0" fillId="58" borderId="1" xfId="176" applyNumberFormat="1" quotePrefix="1">
      <alignment horizontal="right" vertical="center"/>
    </xf>
    <xf numFmtId="0" fontId="0" fillId="0" borderId="1" xfId="200" applyNumberFormat="1">
      <alignment horizontal="right" vertical="center"/>
    </xf>
    <xf numFmtId="0" fontId="0" fillId="46" borderId="1" xfId="159" applyNumberForma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24" fillId="0" borderId="17" xfId="146" applyFont="1" applyBorder="1" applyAlignment="1">
      <alignment horizontal="left" vertical="center" wrapText="1"/>
      <protection/>
    </xf>
    <xf numFmtId="0" fontId="24" fillId="0" borderId="18" xfId="146" applyFont="1" applyBorder="1" applyAlignment="1">
      <alignment horizontal="left" vertical="center" wrapText="1"/>
      <protection/>
    </xf>
    <xf numFmtId="0" fontId="1" fillId="0" borderId="18" xfId="146" applyFont="1" applyBorder="1" applyAlignment="1">
      <alignment vertical="center" wrapText="1"/>
      <protection/>
    </xf>
    <xf numFmtId="0" fontId="24" fillId="0" borderId="0" xfId="146" applyFont="1" applyAlignment="1">
      <alignment horizontal="left" vertical="top" wrapText="1"/>
      <protection/>
    </xf>
    <xf numFmtId="0" fontId="14" fillId="0" borderId="0" xfId="146" applyFont="1" applyAlignment="1">
      <alignment horizontal="left" vertical="top" wrapText="1"/>
      <protection/>
    </xf>
    <xf numFmtId="0" fontId="29" fillId="2" borderId="17" xfId="146" applyFont="1" applyFill="1" applyBorder="1" applyAlignment="1" quotePrefix="1">
      <alignment horizontal="left" wrapText="1"/>
      <protection/>
    </xf>
    <xf numFmtId="0" fontId="29" fillId="2" borderId="18" xfId="146" applyFont="1" applyFill="1" applyBorder="1" applyAlignment="1" quotePrefix="1">
      <alignment horizontal="left" wrapText="1"/>
      <protection/>
    </xf>
    <xf numFmtId="0" fontId="29" fillId="2" borderId="12" xfId="146" applyFont="1" applyFill="1" applyBorder="1" applyAlignment="1" quotePrefix="1">
      <alignment horizontal="left" wrapText="1"/>
      <protection/>
    </xf>
    <xf numFmtId="0" fontId="29" fillId="2" borderId="13" xfId="146" applyFont="1" applyFill="1" applyBorder="1" applyAlignment="1" quotePrefix="1">
      <alignment horizontal="left" vertical="center" wrapText="1"/>
      <protection/>
    </xf>
    <xf numFmtId="0" fontId="24" fillId="0" borderId="17" xfId="146" applyFont="1" applyBorder="1" applyAlignment="1" quotePrefix="1">
      <alignment horizontal="left" vertical="center"/>
      <protection/>
    </xf>
    <xf numFmtId="0" fontId="24" fillId="0" borderId="18" xfId="146" applyFont="1" applyBorder="1" applyAlignment="1">
      <alignment vertical="center"/>
      <protection/>
    </xf>
    <xf numFmtId="0" fontId="24" fillId="2" borderId="17" xfId="146" applyFont="1" applyFill="1" applyBorder="1" applyAlignment="1" quotePrefix="1">
      <alignment horizontal="left" vertical="center" wrapText="1"/>
      <protection/>
    </xf>
    <xf numFmtId="0" fontId="24" fillId="2" borderId="18" xfId="146" applyFont="1" applyFill="1" applyBorder="1" applyAlignment="1">
      <alignment vertical="center" wrapText="1"/>
      <protection/>
    </xf>
    <xf numFmtId="0" fontId="24" fillId="0" borderId="0" xfId="146" applyFont="1" applyAlignment="1">
      <alignment horizontal="left" vertical="center" wrapText="1"/>
      <protection/>
    </xf>
    <xf numFmtId="0" fontId="29" fillId="0" borderId="13" xfId="146" applyFont="1" applyBorder="1" applyAlignment="1" quotePrefix="1">
      <alignment horizontal="center" vertical="center" wrapText="1"/>
      <protection/>
    </xf>
    <xf numFmtId="0" fontId="24" fillId="0" borderId="18" xfId="146" applyFont="1" applyBorder="1" applyAlignment="1">
      <alignment vertical="center" wrapText="1"/>
      <protection/>
    </xf>
    <xf numFmtId="0" fontId="24" fillId="2" borderId="17" xfId="146" applyFont="1" applyFill="1" applyBorder="1" applyAlignment="1">
      <alignment horizontal="left" vertical="center" wrapText="1"/>
      <protection/>
    </xf>
    <xf numFmtId="0" fontId="24" fillId="2" borderId="18" xfId="146" applyFont="1" applyFill="1" applyBorder="1" applyAlignment="1">
      <alignment vertical="center"/>
      <protection/>
    </xf>
    <xf numFmtId="0" fontId="24" fillId="0" borderId="17" xfId="146" applyFont="1" applyBorder="1" applyAlignment="1" quotePrefix="1">
      <alignment horizontal="left" vertical="center" wrapText="1"/>
      <protection/>
    </xf>
    <xf numFmtId="0" fontId="6" fillId="0" borderId="17" xfId="146" applyFont="1" applyBorder="1" applyAlignment="1" quotePrefix="1">
      <alignment horizontal="center" vertical="center" wrapText="1"/>
      <protection/>
    </xf>
    <xf numFmtId="0" fontId="6" fillId="0" borderId="18" xfId="146" applyFont="1" applyBorder="1" applyAlignment="1" quotePrefix="1">
      <alignment horizontal="center" vertical="center" wrapText="1"/>
      <protection/>
    </xf>
    <xf numFmtId="0" fontId="6" fillId="0" borderId="13" xfId="146" applyFont="1" applyBorder="1" applyAlignment="1" quotePrefix="1">
      <alignment horizontal="center" wrapText="1"/>
      <protection/>
    </xf>
    <xf numFmtId="0" fontId="6" fillId="0" borderId="17" xfId="146" applyFont="1" applyBorder="1" applyAlignment="1" quotePrefix="1">
      <alignment horizontal="center" wrapText="1"/>
      <protection/>
    </xf>
    <xf numFmtId="0" fontId="26" fillId="0" borderId="0" xfId="146" applyFont="1" applyAlignment="1">
      <alignment horizontal="center" vertical="center" wrapText="1"/>
      <protection/>
    </xf>
  </cellXfs>
  <cellStyles count="2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urrency" xfId="102"/>
    <cellStyle name="Currency [0]" xfId="103"/>
    <cellStyle name="Dobro 2" xfId="104"/>
    <cellStyle name="Emphasis 1" xfId="105"/>
    <cellStyle name="Emphasis 2" xfId="106"/>
    <cellStyle name="Emphasis 3" xfId="107"/>
    <cellStyle name="Explanatory Text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Isticanje1 2" xfId="123"/>
    <cellStyle name="Isticanje2 2" xfId="124"/>
    <cellStyle name="Isticanje3 2" xfId="125"/>
    <cellStyle name="Isticanje4 2" xfId="126"/>
    <cellStyle name="Isticanje5 2" xfId="127"/>
    <cellStyle name="Isticanje6 2" xfId="128"/>
    <cellStyle name="Izlaz 2" xfId="129"/>
    <cellStyle name="Izračun 2" xfId="130"/>
    <cellStyle name="Linked Cell" xfId="131"/>
    <cellStyle name="Linked Cell 2" xfId="132"/>
    <cellStyle name="Loše 2" xfId="133"/>
    <cellStyle name="Naslov 1 2" xfId="134"/>
    <cellStyle name="Naslov 2 2" xfId="135"/>
    <cellStyle name="Naslov 3 2" xfId="136"/>
    <cellStyle name="Naslov 4 2" xfId="137"/>
    <cellStyle name="Neutral" xfId="138"/>
    <cellStyle name="Neutral 2" xfId="139"/>
    <cellStyle name="Neutralno 2" xfId="140"/>
    <cellStyle name="Normal 2" xfId="141"/>
    <cellStyle name="Normal 3" xfId="142"/>
    <cellStyle name="Normal 4" xfId="143"/>
    <cellStyle name="Normal 5" xfId="144"/>
    <cellStyle name="Normalno 2" xfId="145"/>
    <cellStyle name="Normalno 3" xfId="146"/>
    <cellStyle name="Note" xfId="147"/>
    <cellStyle name="Note 2" xfId="148"/>
    <cellStyle name="Output" xfId="149"/>
    <cellStyle name="Output 2" xfId="150"/>
    <cellStyle name="Percent" xfId="151"/>
    <cellStyle name="Povezana ćelija 2" xfId="152"/>
    <cellStyle name="Provjera ćelije 2" xfId="153"/>
    <cellStyle name="SAPBEXaggData" xfId="154"/>
    <cellStyle name="SAPBEXaggDataEmph" xfId="155"/>
    <cellStyle name="SAPBEXaggItem" xfId="156"/>
    <cellStyle name="SAPBEXaggItem 2" xfId="157"/>
    <cellStyle name="SAPBEXaggItemX" xfId="158"/>
    <cellStyle name="SAPBEXchaText" xfId="159"/>
    <cellStyle name="SAPBEXchaText 2" xfId="160"/>
    <cellStyle name="SAPBEXexcBad7" xfId="161"/>
    <cellStyle name="SAPBEXexcBad8" xfId="162"/>
    <cellStyle name="SAPBEXexcBad9" xfId="163"/>
    <cellStyle name="SAPBEXexcCritical4" xfId="164"/>
    <cellStyle name="SAPBEXexcCritical5" xfId="165"/>
    <cellStyle name="SAPBEXexcCritical6" xfId="166"/>
    <cellStyle name="SAPBEXexcGood1" xfId="167"/>
    <cellStyle name="SAPBEXexcGood2" xfId="168"/>
    <cellStyle name="SAPBEXexcGood3" xfId="169"/>
    <cellStyle name="SAPBEXfilterDrill" xfId="170"/>
    <cellStyle name="SAPBEXfilterDrill 2" xfId="171"/>
    <cellStyle name="SAPBEXfilterItem" xfId="172"/>
    <cellStyle name="SAPBEXfilterItem 2" xfId="173"/>
    <cellStyle name="SAPBEXfilterText" xfId="174"/>
    <cellStyle name="SAPBEXfilterText 2" xfId="175"/>
    <cellStyle name="SAPBEXformats" xfId="176"/>
    <cellStyle name="SAPBEXheaderItem" xfId="177"/>
    <cellStyle name="SAPBEXheaderItem 2" xfId="178"/>
    <cellStyle name="SAPBEXheaderText" xfId="179"/>
    <cellStyle name="SAPBEXheaderText 2" xfId="180"/>
    <cellStyle name="SAPBEXHLevel0" xfId="181"/>
    <cellStyle name="SAPBEXHLevel0 2" xfId="182"/>
    <cellStyle name="SAPBEXHLevel0X" xfId="183"/>
    <cellStyle name="SAPBEXHLevel1" xfId="184"/>
    <cellStyle name="SAPBEXHLevel1 2" xfId="185"/>
    <cellStyle name="SAPBEXHLevel1X" xfId="186"/>
    <cellStyle name="SAPBEXHLevel2" xfId="187"/>
    <cellStyle name="SAPBEXHLevel2 2" xfId="188"/>
    <cellStyle name="SAPBEXHLevel2X" xfId="189"/>
    <cellStyle name="SAPBEXHLevel3" xfId="190"/>
    <cellStyle name="SAPBEXHLevel3 2" xfId="191"/>
    <cellStyle name="SAPBEXHLevel3X" xfId="192"/>
    <cellStyle name="SAPBEXinputData" xfId="193"/>
    <cellStyle name="SAPBEXItemHeader" xfId="194"/>
    <cellStyle name="SAPBEXresData" xfId="195"/>
    <cellStyle name="SAPBEXresDataEmph" xfId="196"/>
    <cellStyle name="SAPBEXresDataEmph 2" xfId="197"/>
    <cellStyle name="SAPBEXresItem" xfId="198"/>
    <cellStyle name="SAPBEXresItemX" xfId="199"/>
    <cellStyle name="SAPBEXstdData" xfId="200"/>
    <cellStyle name="SAPBEXstdDataEmph" xfId="201"/>
    <cellStyle name="SAPBEXstdItem" xfId="202"/>
    <cellStyle name="SAPBEXstdItem 2" xfId="203"/>
    <cellStyle name="SAPBEXstdItemX" xfId="204"/>
    <cellStyle name="SAPBEXtitle" xfId="205"/>
    <cellStyle name="SAPBEXtitle 2" xfId="206"/>
    <cellStyle name="SAPBEXunassignedItem" xfId="207"/>
    <cellStyle name="SAPBEXunassignedItem 2" xfId="208"/>
    <cellStyle name="SAPBEXundefined" xfId="209"/>
    <cellStyle name="Sheet Title" xfId="210"/>
    <cellStyle name="Tekst upozorenja 2" xfId="211"/>
    <cellStyle name="Title" xfId="212"/>
    <cellStyle name="Total" xfId="213"/>
    <cellStyle name="Total 2" xfId="214"/>
    <cellStyle name="Ukupni zbroj 2" xfId="215"/>
    <cellStyle name="Unos 2" xfId="216"/>
    <cellStyle name="Warning Text" xfId="217"/>
    <cellStyle name="Warning Text 2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TYC938KPLSJEU5VRB2HLFALV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GX4QP2D831F87O6WXCCE0ZIM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UDQEBPTJ5GZ0QFHZ6LQXVN5W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VWR1Q83LXKSP4LRX44GN6PZ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1GOFSW2JEQCSHU3RFRSHQ1RS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U6SASAHE77H125H89AS0AN4K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W3GR6HJ5WSSV7J8Y8F0SICMS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VXT4073R0C4IVUY0EAWFQG7O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S8CLTXBQNQB3GEU9E092UBNC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O7TSUDVV5J1VNOLRFKGU83V5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B63K0500CRN51ZRSOJXG8MC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O7583YWSFJ334IVEQYLAA23H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ZZE9VH9KXYVCEZL94VZRWSZ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MHNEQGTKYIPNJ5XJS01OURO4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1ME175S965KNX81BLYXA8FG8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587V8SIXVDC32H20RSPF4626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KFR1KX9IIND9BP0EUABPM1CQ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U4BL943FRSTYCHUFZU7PULBO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GTOD65363CLGQ0SNNPB5X5RPJ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5OWGQZB3WKFCN7N8U5H9Y6D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5EP1AR0RPFHB88BS97ZQZELR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KRSELWF8NX8MAYNCDV47DD4B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KOM7XHO9W2DUWLUXPQLDD7ZL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02212FXV83269KQB4UYBDZBY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CREX56JKBTQT9F0S68R1CQV9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F0B19N7NO74XKVDPZX9K5O7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552450</xdr:colOff>
      <xdr:row>7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O8OIPFJ1CQV3UK3T388HQD0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CX2PSMELVHVYEZREMH9OCO96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XY3HDWK7QHHPD4P1HU48NYN3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133350</xdr:colOff>
      <xdr:row>5</xdr:row>
      <xdr:rowOff>123825</xdr:rowOff>
    </xdr:to>
    <xdr:pic macro="[1]!DesignIconClicked">
      <xdr:nvPicPr>
        <xdr:cNvPr id="5" name="BExTWD8402I8U1Z8A60ON33ZBF8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</xdr:row>
      <xdr:rowOff>0</xdr:rowOff>
    </xdr:from>
    <xdr:to>
      <xdr:col>0</xdr:col>
      <xdr:colOff>247650</xdr:colOff>
      <xdr:row>6</xdr:row>
      <xdr:rowOff>123825</xdr:rowOff>
    </xdr:to>
    <xdr:pic macro="[1]!DesignIconClicked">
      <xdr:nvPicPr>
        <xdr:cNvPr id="6" name="BEx73UPLK1GPCJDK1RFDUVLWFFJ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7</xdr:row>
      <xdr:rowOff>0</xdr:rowOff>
    </xdr:from>
    <xdr:to>
      <xdr:col>0</xdr:col>
      <xdr:colOff>361950</xdr:colOff>
      <xdr:row>7</xdr:row>
      <xdr:rowOff>123825</xdr:rowOff>
    </xdr:to>
    <xdr:pic macro="[1]!DesignIconClicked">
      <xdr:nvPicPr>
        <xdr:cNvPr id="7" name="BEx5GEX975VEUU1HX2VYA6NY71F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N35"/>
  <sheetViews>
    <sheetView tabSelected="1" zoomScalePageLayoutView="0" workbookViewId="0" topLeftCell="A1">
      <selection activeCell="J11" sqref="J11"/>
    </sheetView>
  </sheetViews>
  <sheetFormatPr defaultColWidth="9.33203125" defaultRowHeight="11.25"/>
  <cols>
    <col min="1" max="1" width="1.0078125" style="34" customWidth="1"/>
    <col min="2" max="5" width="9.33203125" style="34" customWidth="1"/>
    <col min="6" max="6" width="20.33203125" style="34" customWidth="1"/>
    <col min="7" max="7" width="26.16015625" style="39" customWidth="1"/>
    <col min="8" max="8" width="27.33203125" style="26" customWidth="1"/>
    <col min="9" max="9" width="24" style="26" customWidth="1"/>
    <col min="10" max="10" width="20.83203125" style="39" customWidth="1"/>
    <col min="11" max="11" width="14.66015625" style="39" customWidth="1"/>
    <col min="12" max="12" width="14.33203125" style="39" customWidth="1"/>
    <col min="13" max="16384" width="9.33203125" style="34" customWidth="1"/>
  </cols>
  <sheetData>
    <row r="1" spans="2:12" ht="15.75">
      <c r="B1" s="85" t="s">
        <v>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8">
      <c r="B2" s="49"/>
      <c r="C2" s="49"/>
      <c r="D2" s="49"/>
      <c r="E2" s="49"/>
      <c r="F2" s="49"/>
      <c r="G2" s="10"/>
      <c r="H2" s="33"/>
      <c r="I2" s="33"/>
      <c r="J2" s="10"/>
      <c r="K2" s="10"/>
      <c r="L2" s="10"/>
    </row>
    <row r="3" spans="2:12" ht="15.7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8">
      <c r="B4" s="49"/>
      <c r="C4" s="49"/>
      <c r="D4" s="49"/>
      <c r="E4" s="49"/>
      <c r="F4" s="49"/>
      <c r="G4" s="10"/>
      <c r="H4" s="33"/>
      <c r="I4" s="33"/>
      <c r="J4" s="10"/>
      <c r="K4" s="10"/>
      <c r="L4" s="10"/>
    </row>
    <row r="5" spans="2:12" ht="15.75">
      <c r="B5" s="85" t="s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ht="15.75">
      <c r="B6" s="35"/>
      <c r="C6" s="35"/>
      <c r="D6" s="35"/>
      <c r="E6" s="35"/>
      <c r="F6" s="35"/>
      <c r="G6" s="9"/>
      <c r="H6" s="31"/>
      <c r="I6" s="31"/>
      <c r="J6" s="9"/>
      <c r="K6" s="9"/>
      <c r="L6" s="9"/>
    </row>
    <row r="7" spans="2:12" ht="18">
      <c r="B7" s="75" t="s">
        <v>10</v>
      </c>
      <c r="C7" s="75"/>
      <c r="D7" s="75"/>
      <c r="E7" s="75"/>
      <c r="F7" s="75"/>
      <c r="G7" s="8"/>
      <c r="H7" s="29"/>
      <c r="I7" s="29"/>
      <c r="J7" s="40"/>
      <c r="K7" s="41"/>
      <c r="L7" s="41"/>
    </row>
    <row r="8" spans="2:12" ht="42" customHeight="1">
      <c r="B8" s="76" t="s">
        <v>11</v>
      </c>
      <c r="C8" s="76"/>
      <c r="D8" s="76"/>
      <c r="E8" s="76"/>
      <c r="F8" s="76"/>
      <c r="G8" s="36" t="s">
        <v>12</v>
      </c>
      <c r="H8" s="14" t="s">
        <v>13</v>
      </c>
      <c r="I8" s="14" t="s">
        <v>14</v>
      </c>
      <c r="J8" s="36" t="s">
        <v>15</v>
      </c>
      <c r="K8" s="36" t="s">
        <v>16</v>
      </c>
      <c r="L8" s="36" t="s">
        <v>17</v>
      </c>
    </row>
    <row r="9" spans="2:12" ht="11.25">
      <c r="B9" s="83">
        <v>1</v>
      </c>
      <c r="C9" s="83"/>
      <c r="D9" s="83"/>
      <c r="E9" s="83"/>
      <c r="F9" s="84"/>
      <c r="G9" s="11">
        <v>2</v>
      </c>
      <c r="H9" s="11">
        <v>3</v>
      </c>
      <c r="I9" s="11">
        <v>4</v>
      </c>
      <c r="J9" s="11">
        <v>5</v>
      </c>
      <c r="K9" s="43" t="s">
        <v>18</v>
      </c>
      <c r="L9" s="43" t="s">
        <v>19</v>
      </c>
    </row>
    <row r="10" spans="2:12" ht="30" customHeight="1">
      <c r="B10" s="62" t="s">
        <v>20</v>
      </c>
      <c r="C10" s="77"/>
      <c r="D10" s="77"/>
      <c r="E10" s="77"/>
      <c r="F10" s="72"/>
      <c r="G10" s="44">
        <v>11212673.29</v>
      </c>
      <c r="H10" s="48">
        <f>20859685+21570477</f>
        <v>42430162</v>
      </c>
      <c r="I10" s="48">
        <f>20859685+21570477</f>
        <v>42430162</v>
      </c>
      <c r="J10" s="44">
        <v>13789782.53</v>
      </c>
      <c r="K10" s="56">
        <f>J10/G10*100</f>
        <v>122.9838966439733</v>
      </c>
      <c r="L10" s="56">
        <f>J10/H10*100</f>
        <v>32.49995258090224</v>
      </c>
    </row>
    <row r="11" spans="2:12" ht="30" customHeight="1">
      <c r="B11" s="71" t="s">
        <v>21</v>
      </c>
      <c r="C11" s="72"/>
      <c r="D11" s="72"/>
      <c r="E11" s="72"/>
      <c r="F11" s="72"/>
      <c r="G11" s="44">
        <v>0</v>
      </c>
      <c r="H11" s="48">
        <v>0</v>
      </c>
      <c r="I11" s="48">
        <v>0</v>
      </c>
      <c r="J11" s="44">
        <v>0</v>
      </c>
      <c r="K11" s="56">
        <v>0</v>
      </c>
      <c r="L11" s="39">
        <v>0</v>
      </c>
    </row>
    <row r="12" spans="2:12" ht="12.75">
      <c r="B12" s="78" t="s">
        <v>22</v>
      </c>
      <c r="C12" s="74"/>
      <c r="D12" s="74"/>
      <c r="E12" s="74"/>
      <c r="F12" s="79"/>
      <c r="G12" s="32">
        <f>G10+G11</f>
        <v>11212673.29</v>
      </c>
      <c r="H12" s="15">
        <f>H10+H11</f>
        <v>42430162</v>
      </c>
      <c r="I12" s="15">
        <f>I10+I11</f>
        <v>42430162</v>
      </c>
      <c r="J12" s="32">
        <f>J10+J11</f>
        <v>13789782.53</v>
      </c>
      <c r="K12" s="47">
        <f>_xlfn.IFERROR(J12/G12*100,"")</f>
        <v>122.9838966439733</v>
      </c>
      <c r="L12" s="47">
        <f>_xlfn.IFERROR(J12/I12*100,"")</f>
        <v>32.49995258090224</v>
      </c>
    </row>
    <row r="13" spans="2:12" ht="30" customHeight="1">
      <c r="B13" s="80" t="s">
        <v>23</v>
      </c>
      <c r="C13" s="77"/>
      <c r="D13" s="77"/>
      <c r="E13" s="77"/>
      <c r="F13" s="77"/>
      <c r="G13" s="44">
        <v>8471239.78</v>
      </c>
      <c r="H13" s="48">
        <v>37867704</v>
      </c>
      <c r="I13" s="48">
        <v>37867704</v>
      </c>
      <c r="J13" s="44">
        <v>10797740.24</v>
      </c>
      <c r="K13" s="46">
        <f>J13/G13*100</f>
        <v>127.46351797871081</v>
      </c>
      <c r="L13" s="46">
        <f>J13/H13*100</f>
        <v>28.514377951195563</v>
      </c>
    </row>
    <row r="14" spans="2:12" ht="30" customHeight="1">
      <c r="B14" s="71" t="s">
        <v>24</v>
      </c>
      <c r="C14" s="72"/>
      <c r="D14" s="72"/>
      <c r="E14" s="72"/>
      <c r="F14" s="72"/>
      <c r="G14" s="44">
        <v>134173.21</v>
      </c>
      <c r="H14" s="48">
        <v>1907141</v>
      </c>
      <c r="I14" s="48">
        <v>1907141</v>
      </c>
      <c r="J14" s="44">
        <v>39825.23</v>
      </c>
      <c r="K14" s="46">
        <f>J14/G14*100</f>
        <v>29.681953647825825</v>
      </c>
      <c r="L14" s="46">
        <f>J14/H14*100</f>
        <v>2.0882163405852006</v>
      </c>
    </row>
    <row r="15" spans="2:12" ht="12.75">
      <c r="B15" s="50" t="s">
        <v>25</v>
      </c>
      <c r="C15" s="53"/>
      <c r="D15" s="53"/>
      <c r="E15" s="53"/>
      <c r="F15" s="53"/>
      <c r="G15" s="32">
        <f>G13+G14</f>
        <v>8605412.99</v>
      </c>
      <c r="H15" s="15">
        <f>H13+H14</f>
        <v>39774845</v>
      </c>
      <c r="I15" s="15">
        <f>I13+I14</f>
        <v>39774845</v>
      </c>
      <c r="J15" s="32">
        <f>J13+J14</f>
        <v>10837565.47</v>
      </c>
      <c r="K15" s="39">
        <f>J15/G15*100</f>
        <v>125.93893497725088</v>
      </c>
      <c r="L15" s="47">
        <f>J15/H15*100</f>
        <v>27.247285237692314</v>
      </c>
    </row>
    <row r="16" spans="2:12" ht="12.75">
      <c r="B16" s="73" t="s">
        <v>3</v>
      </c>
      <c r="C16" s="74"/>
      <c r="D16" s="74"/>
      <c r="E16" s="74"/>
      <c r="F16" s="74"/>
      <c r="G16" s="18">
        <f>G12-G15</f>
        <v>2607260.299999999</v>
      </c>
      <c r="H16" s="28">
        <f>H12-H15</f>
        <v>2655317</v>
      </c>
      <c r="I16" s="28">
        <f>I12-I15</f>
        <v>2655317</v>
      </c>
      <c r="J16" s="18">
        <f>J12-J15</f>
        <v>2952217.0599999987</v>
      </c>
      <c r="K16" s="47">
        <f>J16/G16*100</f>
        <v>113.23062219756117</v>
      </c>
      <c r="L16" s="47">
        <f>J16/H16*100</f>
        <v>111.18134143682275</v>
      </c>
    </row>
    <row r="17" spans="2:12" ht="8.25" customHeight="1">
      <c r="B17" s="49"/>
      <c r="C17" s="51"/>
      <c r="D17" s="51"/>
      <c r="E17" s="51"/>
      <c r="F17" s="51"/>
      <c r="G17" s="37"/>
      <c r="H17" s="24"/>
      <c r="I17" s="24"/>
      <c r="J17" s="37"/>
      <c r="K17" s="38"/>
      <c r="L17" s="38"/>
    </row>
    <row r="18" spans="2:12" ht="13.5" customHeight="1">
      <c r="B18" s="75" t="s">
        <v>26</v>
      </c>
      <c r="C18" s="75"/>
      <c r="D18" s="75"/>
      <c r="E18" s="75"/>
      <c r="F18" s="75"/>
      <c r="G18" s="37"/>
      <c r="H18" s="24"/>
      <c r="I18" s="24"/>
      <c r="J18" s="37"/>
      <c r="K18" s="38"/>
      <c r="L18" s="38"/>
    </row>
    <row r="19" spans="2:12" ht="42" customHeight="1">
      <c r="B19" s="76" t="s">
        <v>11</v>
      </c>
      <c r="C19" s="76"/>
      <c r="D19" s="76"/>
      <c r="E19" s="76"/>
      <c r="F19" s="76"/>
      <c r="G19" s="36" t="s">
        <v>12</v>
      </c>
      <c r="H19" s="19" t="s">
        <v>13</v>
      </c>
      <c r="I19" s="19" t="s">
        <v>14</v>
      </c>
      <c r="J19" s="42" t="s">
        <v>15</v>
      </c>
      <c r="K19" s="42" t="s">
        <v>16</v>
      </c>
      <c r="L19" s="42" t="s">
        <v>17</v>
      </c>
    </row>
    <row r="20" spans="2:12" ht="11.25">
      <c r="B20" s="81">
        <v>1</v>
      </c>
      <c r="C20" s="82"/>
      <c r="D20" s="82"/>
      <c r="E20" s="82"/>
      <c r="F20" s="82"/>
      <c r="G20" s="11">
        <v>2</v>
      </c>
      <c r="H20" s="11">
        <v>3</v>
      </c>
      <c r="I20" s="11">
        <v>4</v>
      </c>
      <c r="J20" s="11">
        <v>5</v>
      </c>
      <c r="K20" s="43" t="s">
        <v>18</v>
      </c>
      <c r="L20" s="43" t="s">
        <v>19</v>
      </c>
    </row>
    <row r="21" spans="2:14" ht="30" customHeight="1">
      <c r="B21" s="62" t="s">
        <v>27</v>
      </c>
      <c r="C21" s="63"/>
      <c r="D21" s="63"/>
      <c r="E21" s="63"/>
      <c r="F21" s="63"/>
      <c r="G21" s="44">
        <v>36341702.6</v>
      </c>
      <c r="H21" s="48">
        <v>160213082</v>
      </c>
      <c r="I21" s="48">
        <v>160213082</v>
      </c>
      <c r="J21" s="44">
        <f>111671791.87-10000000</f>
        <v>101671791.87</v>
      </c>
      <c r="K21" s="54">
        <f>J21/G21*100</f>
        <v>279.7661765852434</v>
      </c>
      <c r="L21" s="54">
        <f>+J21/H21*100</f>
        <v>63.46035579666335</v>
      </c>
      <c r="N21" s="61"/>
    </row>
    <row r="22" spans="2:12" ht="30" customHeight="1">
      <c r="B22" s="62" t="s">
        <v>28</v>
      </c>
      <c r="C22" s="64"/>
      <c r="D22" s="64"/>
      <c r="E22" s="64"/>
      <c r="F22" s="64"/>
      <c r="G22" s="44">
        <v>31084474.74</v>
      </c>
      <c r="H22" s="48">
        <v>89196298</v>
      </c>
      <c r="I22" s="48">
        <v>89196298</v>
      </c>
      <c r="J22" s="44">
        <f>71126052.25-10000000</f>
        <v>61126052.25</v>
      </c>
      <c r="K22" s="54">
        <f>122/G22*100</f>
        <v>0.0003924788854257475</v>
      </c>
      <c r="L22" s="54">
        <f>+J22/H22*100</f>
        <v>68.52980854653856</v>
      </c>
    </row>
    <row r="23" spans="2:12" ht="12.75">
      <c r="B23" s="67" t="s">
        <v>29</v>
      </c>
      <c r="C23" s="68"/>
      <c r="D23" s="68"/>
      <c r="E23" s="68"/>
      <c r="F23" s="69"/>
      <c r="G23" s="32">
        <f>G21-G22</f>
        <v>5257227.860000003</v>
      </c>
      <c r="H23" s="15">
        <f>H21-H22</f>
        <v>71016784</v>
      </c>
      <c r="I23" s="15">
        <f>I21-I22</f>
        <v>71016784</v>
      </c>
      <c r="J23" s="32">
        <f>J21-J22</f>
        <v>40545739.620000005</v>
      </c>
      <c r="K23" s="55" t="s">
        <v>74</v>
      </c>
      <c r="L23" s="55">
        <f>_xlfn.IFERROR(J23/I23*100,"")</f>
        <v>57.093179015259274</v>
      </c>
    </row>
    <row r="24" spans="2:12" ht="12.75">
      <c r="B24" s="62" t="s">
        <v>4</v>
      </c>
      <c r="C24" s="64"/>
      <c r="D24" s="64"/>
      <c r="E24" s="64"/>
      <c r="F24" s="64"/>
      <c r="G24" s="44">
        <v>43196009.42</v>
      </c>
      <c r="H24" s="48">
        <v>121457191</v>
      </c>
      <c r="I24" s="48">
        <v>121457191</v>
      </c>
      <c r="J24" s="44">
        <v>121457190.03</v>
      </c>
      <c r="K24" s="54">
        <f>+J24/G24*100</f>
        <v>281.17687643100805</v>
      </c>
      <c r="L24" s="54">
        <f>_xlfn.IFERROR(J24/I24*100,"")</f>
        <v>99.9999992013647</v>
      </c>
    </row>
    <row r="25" spans="2:12" ht="12.75">
      <c r="B25" s="62" t="s">
        <v>30</v>
      </c>
      <c r="C25" s="64"/>
      <c r="D25" s="64"/>
      <c r="E25" s="64"/>
      <c r="F25" s="64"/>
      <c r="G25" s="44">
        <v>-50376312.76</v>
      </c>
      <c r="H25" s="48">
        <v>-195129292</v>
      </c>
      <c r="I25" s="48">
        <v>-195129292</v>
      </c>
      <c r="J25" s="44">
        <v>-164955146.71</v>
      </c>
      <c r="K25" s="54">
        <f>+J25/G25*100</f>
        <v>327.4458523708753</v>
      </c>
      <c r="L25" s="54">
        <f>_xlfn.IFERROR(J25/I25*100,"")</f>
        <v>84.53633230524919</v>
      </c>
    </row>
    <row r="26" spans="2:12" ht="12.75">
      <c r="B26" s="67" t="s">
        <v>31</v>
      </c>
      <c r="C26" s="68"/>
      <c r="D26" s="68"/>
      <c r="E26" s="68"/>
      <c r="F26" s="69"/>
      <c r="G26" s="32">
        <f>+G23+G24+G25</f>
        <v>-1923075.4799999967</v>
      </c>
      <c r="H26" s="32">
        <f>+H23+H24+H25</f>
        <v>-2655317</v>
      </c>
      <c r="I26" s="32">
        <f>+I23+I24+I25</f>
        <v>-2655317</v>
      </c>
      <c r="J26" s="32">
        <f>+J23+J24+J25</f>
        <v>-2952217.0600000024</v>
      </c>
      <c r="K26" s="55">
        <f>+J26/G26*100</f>
        <v>153.5154023179583</v>
      </c>
      <c r="L26" s="55">
        <f>_xlfn.IFERROR(J26/I26*100,"")</f>
        <v>111.18134143682288</v>
      </c>
    </row>
    <row r="27" spans="2:12" ht="12.75">
      <c r="B27" s="70" t="s">
        <v>32</v>
      </c>
      <c r="C27" s="70"/>
      <c r="D27" s="70"/>
      <c r="E27" s="70"/>
      <c r="F27" s="70"/>
      <c r="G27" s="18">
        <f>+G16+G26</f>
        <v>684184.8200000022</v>
      </c>
      <c r="H27" s="18">
        <f>+H16+H26</f>
        <v>0</v>
      </c>
      <c r="I27" s="18">
        <f>+I16+I26</f>
        <v>0</v>
      </c>
      <c r="J27" s="18">
        <f>+J16+J26</f>
        <v>-3.725290298461914E-09</v>
      </c>
      <c r="K27" s="47"/>
      <c r="L27" s="47"/>
    </row>
    <row r="29" spans="2:12" ht="15">
      <c r="B29" s="52"/>
      <c r="C29" s="52"/>
      <c r="D29" s="52"/>
      <c r="E29" s="52"/>
      <c r="F29" s="52"/>
      <c r="G29" s="7"/>
      <c r="H29" s="22"/>
      <c r="I29" s="22"/>
      <c r="J29" s="7"/>
      <c r="K29" s="7"/>
      <c r="L29" s="7"/>
    </row>
    <row r="30" spans="2:12" ht="12.75">
      <c r="B30" s="65" t="s">
        <v>33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2:12" ht="12.75">
      <c r="B31" s="65" t="s">
        <v>34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2" ht="11.25">
      <c r="B32" s="65" t="s">
        <v>35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12" ht="44.2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2:12" ht="11.25">
      <c r="B34" s="66" t="s">
        <v>36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 ht="20.25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</sheetData>
  <sheetProtection/>
  <mergeCells count="26">
    <mergeCell ref="B8:F8"/>
    <mergeCell ref="B9:F9"/>
    <mergeCell ref="B1:L1"/>
    <mergeCell ref="B3:L3"/>
    <mergeCell ref="B5:L5"/>
    <mergeCell ref="B7:F7"/>
    <mergeCell ref="B14:F14"/>
    <mergeCell ref="B23:F23"/>
    <mergeCell ref="B16:F16"/>
    <mergeCell ref="B18:F18"/>
    <mergeCell ref="B19:F19"/>
    <mergeCell ref="B10:F10"/>
    <mergeCell ref="B11:F11"/>
    <mergeCell ref="B12:F12"/>
    <mergeCell ref="B13:F13"/>
    <mergeCell ref="B20:F20"/>
    <mergeCell ref="B21:F21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</mergeCells>
  <printOptions/>
  <pageMargins left="0.2" right="0.7" top="0.75" bottom="0.75" header="0.3" footer="0.3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57" t="s">
        <v>5</v>
      </c>
      <c r="C2" s="57" t="s">
        <v>5</v>
      </c>
      <c r="D2" s="13" t="s">
        <v>61</v>
      </c>
      <c r="E2" s="13" t="s">
        <v>67</v>
      </c>
      <c r="F2" s="13" t="s">
        <v>63</v>
      </c>
      <c r="G2" s="13" t="s">
        <v>64</v>
      </c>
      <c r="H2" s="13" t="s">
        <v>65</v>
      </c>
      <c r="I2" s="13" t="s">
        <v>66</v>
      </c>
      <c r="J2"/>
      <c r="K2"/>
      <c r="L2"/>
      <c r="M2"/>
    </row>
    <row r="3" spans="2:13" ht="11.25">
      <c r="B3" s="57" t="s">
        <v>37</v>
      </c>
      <c r="C3" s="57" t="s">
        <v>5</v>
      </c>
      <c r="D3" s="58" t="s">
        <v>6</v>
      </c>
      <c r="E3" s="58" t="s">
        <v>6</v>
      </c>
      <c r="F3" s="58" t="s">
        <v>6</v>
      </c>
      <c r="G3" s="58" t="s">
        <v>6</v>
      </c>
      <c r="H3" s="58" t="s">
        <v>5</v>
      </c>
      <c r="I3" s="58" t="s">
        <v>5</v>
      </c>
      <c r="J3"/>
      <c r="K3"/>
      <c r="L3"/>
      <c r="M3"/>
    </row>
    <row r="4" spans="1:13" ht="11.25">
      <c r="A4"/>
      <c r="B4" s="5" t="s">
        <v>38</v>
      </c>
      <c r="C4" s="5" t="s">
        <v>5</v>
      </c>
      <c r="D4" s="25">
        <v>7513443.93</v>
      </c>
      <c r="E4" s="23">
        <v>21570477</v>
      </c>
      <c r="F4" s="23">
        <v>21570477</v>
      </c>
      <c r="G4" s="25">
        <v>6054843.64</v>
      </c>
      <c r="H4" s="25">
        <v>80.5867947696257</v>
      </c>
      <c r="I4" s="25">
        <v>28.0700498185552</v>
      </c>
      <c r="J4"/>
      <c r="K4"/>
      <c r="L4"/>
      <c r="M4"/>
    </row>
    <row r="5" spans="1:13" ht="11.25">
      <c r="A5"/>
      <c r="B5" s="17" t="s">
        <v>39</v>
      </c>
      <c r="C5" s="21" t="s">
        <v>40</v>
      </c>
      <c r="D5" s="27">
        <v>7513443.93</v>
      </c>
      <c r="E5" s="4">
        <v>21570477</v>
      </c>
      <c r="F5" s="4">
        <v>21570477</v>
      </c>
      <c r="G5" s="27">
        <v>6054843.64</v>
      </c>
      <c r="H5" s="27">
        <v>80.5867947696257</v>
      </c>
      <c r="I5" s="27">
        <v>28.0700498185552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57" t="s">
        <v>5</v>
      </c>
      <c r="B1" s="57" t="s">
        <v>5</v>
      </c>
      <c r="C1" s="13" t="s">
        <v>68</v>
      </c>
      <c r="D1" s="13" t="s">
        <v>69</v>
      </c>
      <c r="E1" s="13" t="s">
        <v>70</v>
      </c>
      <c r="F1" s="13" t="s">
        <v>71</v>
      </c>
      <c r="G1" s="13" t="s">
        <v>72</v>
      </c>
      <c r="H1" s="13" t="s">
        <v>73</v>
      </c>
    </row>
    <row r="2" spans="1:8" ht="11.25">
      <c r="A2" s="60" t="s">
        <v>46</v>
      </c>
      <c r="B2" s="57" t="s">
        <v>5</v>
      </c>
      <c r="C2" s="58" t="s">
        <v>6</v>
      </c>
      <c r="D2" s="58" t="s">
        <v>6</v>
      </c>
      <c r="E2" s="58" t="s">
        <v>6</v>
      </c>
      <c r="F2" s="58" t="s">
        <v>6</v>
      </c>
      <c r="G2" s="58" t="s">
        <v>5</v>
      </c>
      <c r="H2" s="58" t="s">
        <v>5</v>
      </c>
    </row>
    <row r="3" spans="1:8" ht="11.25">
      <c r="A3" s="5" t="s">
        <v>47</v>
      </c>
      <c r="B3" s="6" t="s">
        <v>47</v>
      </c>
      <c r="C3" s="27">
        <v>8605412.99</v>
      </c>
      <c r="D3" s="4">
        <v>39774845</v>
      </c>
      <c r="E3" s="4">
        <v>39774845</v>
      </c>
      <c r="F3" s="27">
        <v>10837565.47</v>
      </c>
      <c r="G3" s="27">
        <v>125.938934977251</v>
      </c>
      <c r="H3" s="27">
        <v>27.2472852376923</v>
      </c>
    </row>
    <row r="4" spans="1:8" ht="11.25">
      <c r="A4" s="17" t="s">
        <v>48</v>
      </c>
      <c r="B4" s="21" t="s">
        <v>5</v>
      </c>
      <c r="C4" s="27">
        <v>8605412.99</v>
      </c>
      <c r="D4" s="4">
        <v>39774845</v>
      </c>
      <c r="E4" s="4">
        <v>39774845</v>
      </c>
      <c r="F4" s="27">
        <v>10837565.47</v>
      </c>
      <c r="G4" s="27">
        <v>125.938934977251</v>
      </c>
      <c r="H4" s="27">
        <v>27.2472852376923</v>
      </c>
    </row>
    <row r="5" spans="1:8" ht="11.25">
      <c r="A5" s="16" t="s">
        <v>49</v>
      </c>
      <c r="B5" s="30" t="s">
        <v>49</v>
      </c>
      <c r="C5" s="27">
        <v>8605412.99</v>
      </c>
      <c r="D5" s="4">
        <v>39774845</v>
      </c>
      <c r="E5" s="4">
        <v>39774845</v>
      </c>
      <c r="F5" s="27">
        <v>10837565.47</v>
      </c>
      <c r="G5" s="27">
        <v>125.938934977251</v>
      </c>
      <c r="H5" s="27">
        <v>27.2472852376923</v>
      </c>
    </row>
    <row r="6" spans="1:8" ht="11.25">
      <c r="A6" s="12" t="s">
        <v>50</v>
      </c>
      <c r="B6" s="20" t="s">
        <v>51</v>
      </c>
      <c r="C6" s="27">
        <v>8471239.78</v>
      </c>
      <c r="D6" s="4">
        <v>37867704</v>
      </c>
      <c r="E6" s="4">
        <v>37867704</v>
      </c>
      <c r="F6" s="27">
        <v>10797740.24</v>
      </c>
      <c r="G6" s="27">
        <v>127.463517978711</v>
      </c>
      <c r="H6" s="27">
        <v>28.5143779511956</v>
      </c>
    </row>
    <row r="7" spans="1:8" ht="11.25">
      <c r="A7" s="12" t="s">
        <v>52</v>
      </c>
      <c r="B7" s="20" t="s">
        <v>53</v>
      </c>
      <c r="C7" s="27">
        <v>134173.21</v>
      </c>
      <c r="D7" s="4">
        <v>1907141</v>
      </c>
      <c r="E7" s="4">
        <v>1907141</v>
      </c>
      <c r="F7" s="27">
        <v>39825.23</v>
      </c>
      <c r="G7" s="27">
        <v>29.6819536478258</v>
      </c>
      <c r="H7" s="27">
        <v>2.0882163405852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57" t="s">
        <v>5</v>
      </c>
      <c r="B1" s="13" t="s">
        <v>61</v>
      </c>
      <c r="C1" s="13" t="s">
        <v>67</v>
      </c>
      <c r="D1" s="13" t="s">
        <v>63</v>
      </c>
      <c r="E1" s="13" t="s">
        <v>64</v>
      </c>
      <c r="F1" s="13" t="s">
        <v>65</v>
      </c>
      <c r="G1" s="13" t="s">
        <v>66</v>
      </c>
    </row>
    <row r="2" spans="1:7" ht="11.25">
      <c r="A2" s="57" t="s">
        <v>5</v>
      </c>
      <c r="B2" s="58" t="s">
        <v>6</v>
      </c>
      <c r="C2" s="58" t="s">
        <v>5</v>
      </c>
      <c r="D2" s="58" t="s">
        <v>5</v>
      </c>
      <c r="E2" s="58" t="s">
        <v>6</v>
      </c>
      <c r="F2" s="58" t="s">
        <v>5</v>
      </c>
      <c r="G2" s="58" t="s">
        <v>5</v>
      </c>
    </row>
    <row r="3" spans="1:7" ht="11.25">
      <c r="A3" s="5" t="s">
        <v>7</v>
      </c>
      <c r="B3" s="27">
        <v>3699229.36</v>
      </c>
      <c r="C3" s="45">
        <v>20859685</v>
      </c>
      <c r="D3" s="45">
        <v>20859685</v>
      </c>
      <c r="E3" s="27">
        <v>7734938.89</v>
      </c>
      <c r="F3" s="27">
        <v>209.095953163607</v>
      </c>
      <c r="G3" s="27">
        <v>37.0808039047569</v>
      </c>
    </row>
    <row r="4" spans="1:7" ht="11.25">
      <c r="A4" s="17" t="s">
        <v>41</v>
      </c>
      <c r="B4" s="27">
        <v>3699229.36</v>
      </c>
      <c r="C4" s="45">
        <v>20859685</v>
      </c>
      <c r="D4" s="45">
        <v>20859685</v>
      </c>
      <c r="E4" s="27">
        <v>7734938.89</v>
      </c>
      <c r="F4" s="27">
        <v>209.095953163607</v>
      </c>
      <c r="G4" s="27">
        <v>37.0808039047569</v>
      </c>
    </row>
    <row r="5" spans="1:7" ht="11.25">
      <c r="A5" s="16" t="s">
        <v>42</v>
      </c>
      <c r="B5" s="27">
        <v>3699229.36</v>
      </c>
      <c r="C5" s="45">
        <v>20859685</v>
      </c>
      <c r="D5" s="45">
        <v>20859685</v>
      </c>
      <c r="E5" s="27">
        <v>7734938.89</v>
      </c>
      <c r="F5" s="27">
        <v>209.095953163607</v>
      </c>
      <c r="G5" s="27">
        <v>37.0808039047569</v>
      </c>
    </row>
    <row r="6" spans="1:7" ht="11.25">
      <c r="A6" s="12" t="s">
        <v>43</v>
      </c>
      <c r="B6" s="27">
        <v>2148054.14</v>
      </c>
      <c r="C6" s="59"/>
      <c r="D6" s="59"/>
      <c r="E6" s="27">
        <v>4374890.66</v>
      </c>
      <c r="F6" s="27">
        <v>203.667616124424</v>
      </c>
      <c r="G6" s="59"/>
    </row>
    <row r="7" spans="1:7" ht="11.25">
      <c r="A7" s="12" t="s">
        <v>44</v>
      </c>
      <c r="B7" s="27">
        <v>7747.28</v>
      </c>
      <c r="C7" s="59"/>
      <c r="D7" s="59"/>
      <c r="E7" s="27">
        <v>5541.77</v>
      </c>
      <c r="F7" s="27">
        <v>71.5318150370194</v>
      </c>
      <c r="G7" s="59"/>
    </row>
    <row r="8" spans="1:7" ht="11.25">
      <c r="A8" s="12" t="s">
        <v>45</v>
      </c>
      <c r="B8" s="27">
        <v>1543427.94</v>
      </c>
      <c r="C8" s="59"/>
      <c r="D8" s="59"/>
      <c r="E8" s="27">
        <v>3354506.46</v>
      </c>
      <c r="F8" s="27">
        <v>217.34130716851</v>
      </c>
      <c r="G8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spans="1:8" ht="45">
      <c r="A1" s="57" t="s">
        <v>5</v>
      </c>
      <c r="B1" s="57" t="s">
        <v>5</v>
      </c>
      <c r="C1" s="13" t="s">
        <v>61</v>
      </c>
      <c r="D1" s="13" t="s">
        <v>62</v>
      </c>
      <c r="E1" s="13" t="s">
        <v>63</v>
      </c>
      <c r="F1" s="13" t="s">
        <v>64</v>
      </c>
      <c r="G1" s="13" t="s">
        <v>65</v>
      </c>
      <c r="H1" s="13" t="s">
        <v>66</v>
      </c>
    </row>
    <row r="2" spans="1:8" ht="11.25">
      <c r="A2" s="57" t="s">
        <v>54</v>
      </c>
      <c r="B2" s="57" t="s">
        <v>5</v>
      </c>
      <c r="C2" s="58" t="s">
        <v>6</v>
      </c>
      <c r="D2" s="58" t="s">
        <v>6</v>
      </c>
      <c r="E2" s="58" t="s">
        <v>6</v>
      </c>
      <c r="F2" s="58" t="s">
        <v>6</v>
      </c>
      <c r="G2" s="58" t="s">
        <v>5</v>
      </c>
      <c r="H2" s="58" t="s">
        <v>5</v>
      </c>
    </row>
    <row r="3" spans="1:8" ht="11.25">
      <c r="A3" s="5" t="s">
        <v>55</v>
      </c>
      <c r="B3" s="5" t="s">
        <v>5</v>
      </c>
      <c r="C3" s="25">
        <v>36120844.55</v>
      </c>
      <c r="D3" s="23">
        <v>160213082</v>
      </c>
      <c r="E3" s="23">
        <v>160213082</v>
      </c>
      <c r="F3" s="25">
        <v>111733079.52</v>
      </c>
      <c r="G3" s="25">
        <v>309.331304159664</v>
      </c>
      <c r="H3" s="25">
        <v>69.7402971874669</v>
      </c>
    </row>
    <row r="4" spans="1:8" ht="11.25">
      <c r="A4" s="17" t="s">
        <v>55</v>
      </c>
      <c r="B4" s="21" t="s">
        <v>5</v>
      </c>
      <c r="C4" s="27">
        <v>-36120844.55</v>
      </c>
      <c r="D4" s="4">
        <v>-160213082</v>
      </c>
      <c r="E4" s="4">
        <v>-160213082</v>
      </c>
      <c r="F4" s="27">
        <v>-111733079.52</v>
      </c>
      <c r="G4" s="27">
        <v>309.331304159664</v>
      </c>
      <c r="H4" s="27">
        <v>69.7402971874669</v>
      </c>
    </row>
    <row r="5" spans="1:8" ht="11.25">
      <c r="A5" s="16" t="s">
        <v>56</v>
      </c>
      <c r="B5" s="30" t="s">
        <v>57</v>
      </c>
      <c r="C5" s="27">
        <v>36120844.55</v>
      </c>
      <c r="D5" s="4">
        <v>160213082</v>
      </c>
      <c r="E5" s="4">
        <v>160213082</v>
      </c>
      <c r="F5" s="27">
        <v>111733079.52</v>
      </c>
      <c r="G5" s="27">
        <v>309.331304159664</v>
      </c>
      <c r="H5" s="27">
        <v>69.7402971874669</v>
      </c>
    </row>
    <row r="6" spans="1:8" ht="11.25">
      <c r="A6" s="5" t="s">
        <v>58</v>
      </c>
      <c r="B6" s="5" t="s">
        <v>5</v>
      </c>
      <c r="C6" s="25">
        <v>31084474.74</v>
      </c>
      <c r="D6" s="23">
        <v>89196298</v>
      </c>
      <c r="E6" s="23">
        <v>89196298</v>
      </c>
      <c r="F6" s="25">
        <v>71126052.25</v>
      </c>
      <c r="G6" s="25">
        <v>228.815358293553</v>
      </c>
      <c r="H6" s="25">
        <v>79.7410361694608</v>
      </c>
    </row>
    <row r="7" spans="1:8" ht="11.25">
      <c r="A7" s="17" t="s">
        <v>58</v>
      </c>
      <c r="B7" s="21" t="s">
        <v>5</v>
      </c>
      <c r="C7" s="27">
        <v>31084474.74</v>
      </c>
      <c r="D7" s="4">
        <v>89196298</v>
      </c>
      <c r="E7" s="4">
        <v>89196298</v>
      </c>
      <c r="F7" s="27">
        <v>71126052.25</v>
      </c>
      <c r="G7" s="27">
        <v>228.815358293553</v>
      </c>
      <c r="H7" s="27">
        <v>79.7410361694608</v>
      </c>
    </row>
    <row r="8" spans="1:8" ht="11.25">
      <c r="A8" s="16" t="s">
        <v>59</v>
      </c>
      <c r="B8" s="30" t="s">
        <v>60</v>
      </c>
      <c r="C8" s="27">
        <v>31084474.74</v>
      </c>
      <c r="D8" s="4">
        <v>89196298</v>
      </c>
      <c r="E8" s="4">
        <v>89196298</v>
      </c>
      <c r="F8" s="27">
        <v>71126052.25</v>
      </c>
      <c r="G8" s="27">
        <v>228.815358293553</v>
      </c>
      <c r="H8" s="27">
        <v>79.7410361694608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Dario Kordić</cp:lastModifiedBy>
  <cp:lastPrinted>2023-08-22T12:49:00Z</cp:lastPrinted>
  <dcterms:created xsi:type="dcterms:W3CDTF">2006-05-18T10:01:57Z</dcterms:created>
  <dcterms:modified xsi:type="dcterms:W3CDTF">2023-08-25T05:16:51Z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Sažetak_03082023.xls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