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0" windowWidth="11760" windowHeight="11715" tabRatio="767" firstSheet="1" activeTab="7"/>
  </bookViews>
  <sheets>
    <sheet name="Podaci o projektu u razdoblju" sheetId="1" r:id="rId1"/>
    <sheet name="0. Zbirna tablica" sheetId="2" r:id="rId2"/>
    <sheet name="1. Razrada bruto II plaća" sheetId="3" r:id="rId3"/>
    <sheet name="2. Oprema i sitni inventar" sheetId="4" r:id="rId4"/>
    <sheet name="3. Razvojne usluge" sheetId="5" r:id="rId5"/>
    <sheet name="4. Troškovi putovanja" sheetId="6" r:id="rId6"/>
    <sheet name="5. Ostali troškovi" sheetId="7" r:id="rId7"/>
    <sheet name="6. Opis provedbe za TPK" sheetId="8" r:id="rId8"/>
  </sheets>
  <definedNames>
    <definedName name="_xlnm.Print_Area" localSheetId="1">'0. Zbirna tablica'!$B$5:$M$15</definedName>
    <definedName name="_xlnm.Print_Area" localSheetId="2">'1. Razrada bruto II plaća'!$B$2:$I$86</definedName>
    <definedName name="_xlnm.Print_Area" localSheetId="3">'2. Oprema i sitni inventar'!$B$2:$G$12</definedName>
    <definedName name="_xlnm.Print_Area" localSheetId="4">'3. Razvojne usluge'!$B$2:$G$10</definedName>
    <definedName name="_xlnm.Print_Area" localSheetId="5">'4. Troškovi putovanja'!$B$2:$G$10</definedName>
    <definedName name="_xlnm.Print_Area" localSheetId="6">'5. Ostali troškovi'!$B$2:$G$10</definedName>
    <definedName name="_xlnm.Print_Area" localSheetId="7">'6. Opis provedbe za TPK'!$A$1:$E$32</definedName>
  </definedNames>
  <calcPr fullCalcOnLoad="1"/>
</workbook>
</file>

<file path=xl/comments1.xml><?xml version="1.0" encoding="utf-8"?>
<comments xmlns="http://schemas.openxmlformats.org/spreadsheetml/2006/main">
  <authors>
    <author>Ira Alaburic</author>
  </authors>
  <commentList>
    <comment ref="C21" authorId="0">
      <text>
        <r>
          <rPr>
            <sz val="9"/>
            <rFont val="Tahoma"/>
            <family val="2"/>
          </rPr>
          <t>Upisati stvarne omjere financiranja</t>
        </r>
      </text>
    </comment>
  </commentList>
</comments>
</file>

<file path=xl/comments2.xml><?xml version="1.0" encoding="utf-8"?>
<comments xmlns="http://schemas.openxmlformats.org/spreadsheetml/2006/main">
  <authors>
    <author>Ira Alaburic</author>
  </authors>
  <commentList>
    <comment ref="C7" authorId="0">
      <text>
        <r>
          <rPr>
            <sz val="9"/>
            <rFont val="Tahoma"/>
            <family val="0"/>
          </rPr>
          <t xml:space="preserve">Staviti točan iznos koliko je isplaćeno Korisniku
</t>
        </r>
      </text>
    </comment>
    <comment ref="H7" authorId="0">
      <text>
        <r>
          <rPr>
            <sz val="9"/>
            <rFont val="Tahoma"/>
            <family val="0"/>
          </rPr>
          <t xml:space="preserve">Postotak ne smije biti veći od ugovorenog
</t>
        </r>
      </text>
    </comment>
  </commentList>
</comments>
</file>

<file path=xl/comments3.xml><?xml version="1.0" encoding="utf-8"?>
<comments xmlns="http://schemas.openxmlformats.org/spreadsheetml/2006/main">
  <authors>
    <author>Ana Tomašek</author>
    <author>Ira Alaburic</author>
  </authors>
  <commentList>
    <comment ref="D85" authorId="0">
      <text>
        <r>
          <rPr>
            <b/>
            <sz val="9"/>
            <rFont val="Tahoma"/>
            <family val="2"/>
          </rPr>
          <t>Ana Tomašek:</t>
        </r>
        <r>
          <rPr>
            <sz val="9"/>
            <rFont val="Tahoma"/>
            <family val="2"/>
          </rPr>
          <t xml:space="preserve">
In kind nije opravdan trošak</t>
        </r>
      </text>
    </comment>
    <comment ref="D73" authorId="1">
      <text>
        <r>
          <rPr>
            <sz val="9"/>
            <rFont val="Tahoma"/>
            <family val="0"/>
          </rPr>
          <t>Staviti planirano prema financijskoj tablici, u primjeru je omjer financiranja 50:50 - potrebno prilagoditi za projekt i unijeti ručno</t>
        </r>
      </text>
    </comment>
  </commentList>
</comments>
</file>

<file path=xl/sharedStrings.xml><?xml version="1.0" encoding="utf-8"?>
<sst xmlns="http://schemas.openxmlformats.org/spreadsheetml/2006/main" count="276" uniqueCount="147">
  <si>
    <t>Identifikacija projekta</t>
  </si>
  <si>
    <t>Šifra projekta</t>
  </si>
  <si>
    <t>Naziv projekta</t>
  </si>
  <si>
    <t>Izrada funkcionalnog prototipa XY</t>
  </si>
  <si>
    <t>Pojedinosti ugovora</t>
  </si>
  <si>
    <t>Datum Ugovora</t>
  </si>
  <si>
    <t>Početak Projekta</t>
  </si>
  <si>
    <t>Preostalo vlastitih sredstava (kn)</t>
  </si>
  <si>
    <t>A</t>
  </si>
  <si>
    <t>B</t>
  </si>
  <si>
    <t>C</t>
  </si>
  <si>
    <t>Broj i datum dokumenta</t>
  </si>
  <si>
    <t>Opis troška</t>
  </si>
  <si>
    <t>Brusni stroj</t>
  </si>
  <si>
    <t>Sirovina za izradu prototipa</t>
  </si>
  <si>
    <t>Materijali za vezanje</t>
  </si>
  <si>
    <t>Električna energija</t>
  </si>
  <si>
    <t>Telekomunikacije</t>
  </si>
  <si>
    <t>Izrada programske podrške za strojnu obradu</t>
  </si>
  <si>
    <t>UKUPNO :</t>
  </si>
  <si>
    <t>DJELATNIK:</t>
  </si>
  <si>
    <t>MJESEC</t>
  </si>
  <si>
    <t>BRUTO II PLAĆE</t>
  </si>
  <si>
    <t>DOPRINOS %</t>
  </si>
  <si>
    <t>PROJEKT</t>
  </si>
  <si>
    <t>UKUPNO:</t>
  </si>
  <si>
    <t>R.BR.</t>
  </si>
  <si>
    <t>IME I PREZIME</t>
  </si>
  <si>
    <t>7.</t>
  </si>
  <si>
    <t>ZA VREMENSKO RAZDOBLJE :</t>
  </si>
  <si>
    <t>XY , mail , 021/ 123-4567, 098/1234567</t>
  </si>
  <si>
    <t>Upute :</t>
  </si>
  <si>
    <t>UPUTA:</t>
  </si>
  <si>
    <t>Ukoliko su plaće dio koji se financira projektom, potrebno ih je prikazati kao u ovom danom primjeru!</t>
  </si>
  <si>
    <t>Kontakt osoba korisnika (mail, tel., mob.)</t>
  </si>
  <si>
    <t>Završetak  projekta</t>
  </si>
  <si>
    <t>XYZ d.o.o.</t>
  </si>
  <si>
    <t>Adresa, Županija</t>
  </si>
  <si>
    <t>Kontrolni period</t>
  </si>
  <si>
    <t>Trajanje Projekta (kontrolnih perioda)</t>
  </si>
  <si>
    <t>Stanje sredstava financiranja u kontrolnom periodu</t>
  </si>
  <si>
    <t>2. Razvojna oprema i sitni inventar</t>
  </si>
  <si>
    <t>3. Razvojne usluge</t>
  </si>
  <si>
    <t>4. Razvojni troškovi putovanja</t>
  </si>
  <si>
    <t>5. Ostali razvojni troškovi</t>
  </si>
  <si>
    <t>Planirano :</t>
  </si>
  <si>
    <t>Razlika između planiranog i ostvarenog :</t>
  </si>
  <si>
    <t>Papir za kopiranje</t>
  </si>
  <si>
    <t xml:space="preserve">Putni nalog br. </t>
  </si>
  <si>
    <t>Avionske povratne karte za …. od….do</t>
  </si>
  <si>
    <t>Glavni HR partner</t>
  </si>
  <si>
    <t>Iskorišteno sredstava EUREKA (kn)</t>
  </si>
  <si>
    <t>Preostalo sredstava EUREKA (kn)</t>
  </si>
  <si>
    <t>EUREKA</t>
  </si>
  <si>
    <t>UKUPNO</t>
  </si>
  <si>
    <t>1. RAZRADA BRUTO II PLAĆA</t>
  </si>
  <si>
    <t>R. br.</t>
  </si>
  <si>
    <t>…</t>
  </si>
  <si>
    <t xml:space="preserve">Izrada prototipa  </t>
  </si>
  <si>
    <t>Planirano bruto II plaće za period EUREKA</t>
  </si>
  <si>
    <t>Sredstva EUREKA (kn) (50%)</t>
  </si>
  <si>
    <t>Vlastita sredstva korisnika (kn) (50%)</t>
  </si>
  <si>
    <t>Q. projekta</t>
  </si>
  <si>
    <t>Isplaćeno korisniku</t>
  </si>
  <si>
    <t>kvartal</t>
  </si>
  <si>
    <t>01.04.2013.</t>
  </si>
  <si>
    <t>31.03.2015.</t>
  </si>
  <si>
    <t>20.03.2013.</t>
  </si>
  <si>
    <t>Kontakt osobe koja je izradila izvještaj (mail, tel., mob.)</t>
  </si>
  <si>
    <t>KORISNIK</t>
  </si>
  <si>
    <t>OIB</t>
  </si>
  <si>
    <t>Drugi HR partner (ako postoji)</t>
  </si>
  <si>
    <t>Ukupna vrijednost projekta (kn)</t>
  </si>
  <si>
    <t>Planirano za kvartal projekta iz EUREKE</t>
  </si>
  <si>
    <t>Planirano za kvartal projekta ukupno</t>
  </si>
  <si>
    <t>Planirano vlastitih sredstava za kvartal</t>
  </si>
  <si>
    <t>Iskorišteno vlastitih sredstava u kvartalu (kn)</t>
  </si>
  <si>
    <r>
      <t>Kada postoji više partnera, glavni partner treba sumirati zajedničke podatke na nivou projekta, a u prilozima prikazati sve partnere pojedinačno.  Stavke pod C moraju biti u skladu sa zbirnim stavkama listova  od 1. do 6. Potrebno se je držati zadanih formula u excelu.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</t>
    </r>
  </si>
  <si>
    <t>Potpis</t>
  </si>
  <si>
    <t>Mjesto 
pečata</t>
  </si>
  <si>
    <t>xx.yy.20zz. Godine do xx.yy.20zz. - Projektni Q1</t>
  </si>
  <si>
    <t>10.2016.</t>
  </si>
  <si>
    <t>11.2016.</t>
  </si>
  <si>
    <t>12.2016.</t>
  </si>
  <si>
    <t>01.2017.</t>
  </si>
  <si>
    <t>02.2017.</t>
  </si>
  <si>
    <t>03.2017.</t>
  </si>
  <si>
    <t xml:space="preserve">EUREKA  - Kvartalni izvještaj projekta
za period od ……. do ……. 
Kvartal projekta : xQ
Datum izrade: …………..                                                                                  </t>
  </si>
  <si>
    <t>Red. br.</t>
  </si>
  <si>
    <t>Aktivnost</t>
  </si>
  <si>
    <t xml:space="preserve">Očekivani rezultat </t>
  </si>
  <si>
    <t>Ostvareni rezultat</t>
  </si>
  <si>
    <t>Pitanja za KORISNIKA</t>
  </si>
  <si>
    <t>Status zaštite intelektualnog vlasništva: jeste li ili namjeravate za svoj proizvod/proces/dizajn koristiti neki oblik zaštite i ako da koji? Je li u odnosu na prethodni izvještaj došlo do ikakvih promjena vezano uz zaštitu intelektualnog vlasništva?</t>
  </si>
  <si>
    <t>Navedite broj istraživača iz javnog sektora uključenih u projektni tim</t>
  </si>
  <si>
    <t>Je li Korisnik namjenski utrošio sredstava u promatranom kvartalu? Mogući odgovori: U potpunosti, Djelomično (komentar), Ne (komentar)</t>
  </si>
  <si>
    <t>Jesu li provedene planirane projektne aktivnosti u promatranom kvartalu? Mogući odgovori: U potpunosti, Djelomično(komentar), Ne (komentar)</t>
  </si>
  <si>
    <t>Smatrate li da je provedba projekta u promatranom kvartalu bila uspješna? Mogući odgovori: U potpunosti, Djelomično(komentar), Ne (komentar)</t>
  </si>
  <si>
    <t>Nabava razvojne opreme</t>
  </si>
  <si>
    <t>Oprema je nabavljena, isporučena i instalirana</t>
  </si>
  <si>
    <t>Oprema je nabavljena, isporučena, no nije instalirana zbog …. (upisati razlog) te će biti instalirana kroz XX dana.</t>
  </si>
  <si>
    <t>Kašnjenje s instalacijom opreme neće utjecati na provedbu budućih projektnih aktivnosti</t>
  </si>
  <si>
    <t>PRIMJER ISPUNJAVANJA OBRASCA</t>
  </si>
  <si>
    <r>
      <rPr>
        <b/>
        <sz val="14"/>
        <color indexed="8"/>
        <rFont val="Calibri"/>
        <family val="2"/>
      </rPr>
      <t>Upute:</t>
    </r>
    <r>
      <rPr>
        <sz val="11"/>
        <color theme="1"/>
        <rFont val="Calibri"/>
        <family val="2"/>
      </rPr>
      <t xml:space="preserve"> Potrebno je priložiti skenirane račune koji su navedeni u tablici, sa izvodima na kojima se vide plaćanja po računima (na izvodima naznačite koje plaćanje se odnosi na račun). Za račune koji su izraženi u ostalim valutama, potrebno je priložiti izvadak uplate sa valutom u kn.  </t>
    </r>
    <r>
      <rPr>
        <b/>
        <sz val="11"/>
        <color indexed="8"/>
        <rFont val="Calibri"/>
        <family val="2"/>
      </rPr>
      <t>U STUPCU (D) SE UPISUJE IZNOS RAČUNA KOJI SE ODNOSI NA PROJEKT!</t>
    </r>
  </si>
  <si>
    <t>Planirano bruto II plaće za period KORISNIK</t>
  </si>
  <si>
    <t>ZA SVE SLJEDEĆE KVARTALE DUŽNI STE UNIJETI FORMULE PO ISTOJ LOGICI</t>
  </si>
  <si>
    <t>DIO C. POVLAČI INFORMACIJE IZ SHEETA 0. ZBIRNA TABLICA</t>
  </si>
  <si>
    <t>TROŠAK PROJEKT</t>
  </si>
  <si>
    <t>TROŠAK KORISNIK</t>
  </si>
  <si>
    <t>TROŠAK EUREKA</t>
  </si>
  <si>
    <t>SVI IZNOSI SE UNOSE U KUNAMA</t>
  </si>
  <si>
    <t>Iznos računa bez PDV-a</t>
  </si>
  <si>
    <t>A. PLANIRANO UKUPNO</t>
  </si>
  <si>
    <t>B. UKUPAN TROŠAK PROJEKT (C+D)</t>
  </si>
  <si>
    <t>C. TROŠAK KORISNIK</t>
  </si>
  <si>
    <t xml:space="preserve">D. TROŠAK  EUREKA </t>
  </si>
  <si>
    <t>E. UDIO EUREKE U TROŠKU
(D:B)*100 (%)</t>
  </si>
  <si>
    <t xml:space="preserve">F. PLANIRANO EUREKA </t>
  </si>
  <si>
    <t>H. PLANIRANO KORISNIK</t>
  </si>
  <si>
    <t>G. EUREKA RAZLIKA (F - D)</t>
  </si>
  <si>
    <t>I. KORISNIK RAZLIKA (H-C)</t>
  </si>
  <si>
    <t>J. UKUPNO RAZLIKA (A - B)</t>
  </si>
  <si>
    <t>OVE FORMULE JE POTREBNO PRILAGODITI ZA KASNIJE KVARTALE (Q2 I DO KRAJA PROJEKTA)</t>
  </si>
  <si>
    <t>NAPOMENA!</t>
  </si>
  <si>
    <t>DODATNI KOMENTARI KORISNIKA PROGRAMA EUREKA</t>
  </si>
  <si>
    <t>OPIS PROVEDBE I REZULTATA PROJEKTA U KVARTALU QX</t>
  </si>
  <si>
    <r>
      <t xml:space="preserve"> Navedite provedbene aktivnosti prema </t>
    </r>
    <r>
      <rPr>
        <b/>
        <i/>
        <sz val="13"/>
        <color indexed="8"/>
        <rFont val="Calibri"/>
        <family val="2"/>
      </rPr>
      <t>Projektnom planu</t>
    </r>
    <r>
      <rPr>
        <b/>
        <sz val="13"/>
        <color indexed="8"/>
        <rFont val="Calibri"/>
        <family val="2"/>
      </rPr>
      <t xml:space="preserve"> iz Vašeg poslovnog plana EUREKA za QX i rezultate </t>
    </r>
  </si>
  <si>
    <t>Komentar korisnika:</t>
  </si>
  <si>
    <t>U TABLICU ZA QX SU UNESENE FORMULE KOJE SAME PREUZIMAJU UKUPAN IZNOS PO TROŠKU KORISNIKA I TROŠKU EUREKE IZ OSTALIH SHEETOVA</t>
  </si>
  <si>
    <t>*postotak ovisi o veličini poduzeća</t>
  </si>
  <si>
    <r>
      <t xml:space="preserve">X Q UDIO EUREKA = MAKSIMALNO </t>
    </r>
    <r>
      <rPr>
        <b/>
        <sz val="10"/>
        <color indexed="10"/>
        <rFont val="Arial"/>
        <family val="2"/>
      </rPr>
      <t>40/50/60%*</t>
    </r>
  </si>
  <si>
    <t>KOMENTAR TSN</t>
  </si>
  <si>
    <t>MIŠLJENJE TSN</t>
  </si>
  <si>
    <t>ZAKLJUČAK TSN</t>
  </si>
  <si>
    <t>POTPIS TSN</t>
  </si>
  <si>
    <t>POPUNJAVA TSN</t>
  </si>
  <si>
    <t>TSN</t>
  </si>
  <si>
    <t>od…. Za …… datum……</t>
  </si>
  <si>
    <t xml:space="preserve">Ugovor o djelu br. 003         02.03.2018. </t>
  </si>
  <si>
    <t>Ugovor br.001 "Svezna"     12.03.2018.</t>
  </si>
  <si>
    <t>Račun br.0012312 "Fenix" 01.03.2018.</t>
  </si>
  <si>
    <t>Račun br.45 Komerc       03.03.2018.</t>
  </si>
  <si>
    <t>Račun br. 10001 "Izbor"   04.03.2018.</t>
  </si>
  <si>
    <t>Ugovor 11 od 22.02.2018. sa Papircom</t>
  </si>
  <si>
    <t xml:space="preserve">Račun br. 2236-1101 </t>
  </si>
  <si>
    <t>Račun br. 12345  HEP  08.03.2018.</t>
  </si>
  <si>
    <t>Račun br.54321 HT   10.03.2018.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</si>
</sst>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  <numFmt numFmtId="165" formatCode="0.00_ ;[Red]\-0.00\ "/>
    <numFmt numFmtId="166" formatCode="#,##0_ ;[Red]\-#,##0\ 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i/>
      <sz val="13"/>
      <color indexed="8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10"/>
      <name val="Calibri"/>
      <family val="2"/>
    </font>
    <font>
      <b/>
      <sz val="11"/>
      <color indexed="30"/>
      <name val="Arial"/>
      <family val="2"/>
    </font>
    <font>
      <b/>
      <sz val="11"/>
      <color indexed="17"/>
      <name val="Arial"/>
      <family val="2"/>
    </font>
    <font>
      <b/>
      <sz val="11"/>
      <color indexed="10"/>
      <name val="Calibri"/>
      <family val="2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Times New Roman"/>
      <family val="1"/>
    </font>
    <font>
      <b/>
      <sz val="14"/>
      <color rgb="FFFF0000"/>
      <name val="Calibri"/>
      <family val="2"/>
    </font>
    <font>
      <b/>
      <sz val="11"/>
      <color rgb="FF0070C0"/>
      <name val="Arial"/>
      <family val="2"/>
    </font>
    <font>
      <b/>
      <sz val="11"/>
      <color rgb="FF00B050"/>
      <name val="Arial"/>
      <family val="2"/>
    </font>
    <font>
      <b/>
      <sz val="11"/>
      <color rgb="FFFF0000"/>
      <name val="Calibri"/>
      <family val="2"/>
    </font>
    <font>
      <b/>
      <sz val="10"/>
      <color rgb="FF00B050"/>
      <name val="Arial"/>
      <family val="2"/>
    </font>
    <font>
      <b/>
      <sz val="10"/>
      <color rgb="FF0070C0"/>
      <name val="Arial"/>
      <family val="2"/>
    </font>
    <font>
      <b/>
      <sz val="13"/>
      <color theme="1"/>
      <name val="Calibri"/>
      <family val="2"/>
    </font>
    <font>
      <sz val="10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ck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11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31" borderId="10" xfId="54" applyFont="1" applyBorder="1" applyAlignment="1">
      <alignment horizontal="center" wrapText="1"/>
    </xf>
    <xf numFmtId="0" fontId="61" fillId="33" borderId="11" xfId="0" applyFont="1" applyFill="1" applyBorder="1" applyAlignment="1">
      <alignment horizontal="center" vertical="center" wrapText="1"/>
    </xf>
    <xf numFmtId="3" fontId="3" fillId="31" borderId="10" xfId="54" applyNumberFormat="1" applyFont="1" applyBorder="1" applyAlignment="1">
      <alignment horizontal="center"/>
    </xf>
    <xf numFmtId="44" fontId="62" fillId="0" borderId="10" xfId="0" applyNumberFormat="1" applyFont="1" applyBorder="1" applyAlignment="1">
      <alignment vertical="center"/>
    </xf>
    <xf numFmtId="9" fontId="62" fillId="0" borderId="10" xfId="0" applyNumberFormat="1" applyFont="1" applyBorder="1" applyAlignment="1">
      <alignment horizontal="center" vertical="center"/>
    </xf>
    <xf numFmtId="44" fontId="62" fillId="0" borderId="10" xfId="0" applyNumberFormat="1" applyFont="1" applyBorder="1" applyAlignment="1">
      <alignment horizontal="right"/>
    </xf>
    <xf numFmtId="44" fontId="62" fillId="0" borderId="10" xfId="0" applyNumberFormat="1" applyFont="1" applyBorder="1" applyAlignment="1">
      <alignment/>
    </xf>
    <xf numFmtId="44" fontId="62" fillId="0" borderId="12" xfId="0" applyNumberFormat="1" applyFont="1" applyBorder="1" applyAlignment="1">
      <alignment/>
    </xf>
    <xf numFmtId="44" fontId="62" fillId="0" borderId="10" xfId="0" applyNumberFormat="1" applyFont="1" applyBorder="1" applyAlignment="1">
      <alignment/>
    </xf>
    <xf numFmtId="44" fontId="0" fillId="0" borderId="0" xfId="0" applyNumberFormat="1" applyFont="1" applyBorder="1" applyAlignment="1">
      <alignment horizontal="right"/>
    </xf>
    <xf numFmtId="43" fontId="0" fillId="0" borderId="0" xfId="0" applyNumberFormat="1" applyBorder="1" applyAlignment="1">
      <alignment/>
    </xf>
    <xf numFmtId="43" fontId="0" fillId="0" borderId="0" xfId="0" applyNumberFormat="1" applyFont="1" applyBorder="1" applyAlignment="1">
      <alignment horizontal="right"/>
    </xf>
    <xf numFmtId="44" fontId="0" fillId="0" borderId="0" xfId="0" applyNumberFormat="1" applyBorder="1" applyAlignment="1">
      <alignment/>
    </xf>
    <xf numFmtId="0" fontId="61" fillId="0" borderId="10" xfId="0" applyFont="1" applyBorder="1" applyAlignment="1">
      <alignment/>
    </xf>
    <xf numFmtId="0" fontId="62" fillId="0" borderId="11" xfId="0" applyFont="1" applyBorder="1" applyAlignment="1">
      <alignment/>
    </xf>
    <xf numFmtId="44" fontId="62" fillId="0" borderId="13" xfId="0" applyNumberFormat="1" applyFont="1" applyBorder="1" applyAlignment="1">
      <alignment horizontal="right" vertical="center"/>
    </xf>
    <xf numFmtId="9" fontId="62" fillId="0" borderId="11" xfId="0" applyNumberFormat="1" applyFont="1" applyBorder="1" applyAlignment="1">
      <alignment horizontal="center" vertical="center"/>
    </xf>
    <xf numFmtId="44" fontId="62" fillId="0" borderId="13" xfId="0" applyNumberFormat="1" applyFont="1" applyBorder="1" applyAlignment="1">
      <alignment horizontal="right"/>
    </xf>
    <xf numFmtId="44" fontId="62" fillId="0" borderId="11" xfId="0" applyNumberFormat="1" applyFont="1" applyBorder="1" applyAlignment="1">
      <alignment horizontal="right"/>
    </xf>
    <xf numFmtId="0" fontId="62" fillId="0" borderId="14" xfId="0" applyFont="1" applyBorder="1" applyAlignment="1">
      <alignment/>
    </xf>
    <xf numFmtId="44" fontId="62" fillId="0" borderId="0" xfId="0" applyNumberFormat="1" applyFont="1" applyBorder="1" applyAlignment="1">
      <alignment horizontal="right" vertical="center"/>
    </xf>
    <xf numFmtId="9" fontId="62" fillId="0" borderId="14" xfId="0" applyNumberFormat="1" applyFont="1" applyBorder="1" applyAlignment="1">
      <alignment horizontal="center" vertical="center"/>
    </xf>
    <xf numFmtId="44" fontId="62" fillId="0" borderId="0" xfId="0" applyNumberFormat="1" applyFont="1" applyBorder="1" applyAlignment="1">
      <alignment horizontal="right"/>
    </xf>
    <xf numFmtId="44" fontId="62" fillId="0" borderId="14" xfId="0" applyNumberFormat="1" applyFont="1" applyBorder="1" applyAlignment="1">
      <alignment horizontal="right"/>
    </xf>
    <xf numFmtId="0" fontId="62" fillId="0" borderId="12" xfId="0" applyFont="1" applyBorder="1" applyAlignment="1">
      <alignment/>
    </xf>
    <xf numFmtId="44" fontId="62" fillId="0" borderId="15" xfId="0" applyNumberFormat="1" applyFont="1" applyBorder="1" applyAlignment="1">
      <alignment horizontal="right" vertical="center"/>
    </xf>
    <xf numFmtId="9" fontId="62" fillId="0" borderId="12" xfId="0" applyNumberFormat="1" applyFont="1" applyBorder="1" applyAlignment="1">
      <alignment horizontal="center" vertical="center"/>
    </xf>
    <xf numFmtId="44" fontId="62" fillId="0" borderId="15" xfId="0" applyNumberFormat="1" applyFont="1" applyBorder="1" applyAlignment="1">
      <alignment horizontal="right"/>
    </xf>
    <xf numFmtId="44" fontId="62" fillId="0" borderId="12" xfId="0" applyNumberFormat="1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164" fontId="0" fillId="0" borderId="16" xfId="0" applyNumberFormat="1" applyBorder="1" applyAlignment="1">
      <alignment horizontal="center" vertical="center" wrapText="1"/>
    </xf>
    <xf numFmtId="44" fontId="63" fillId="34" borderId="12" xfId="0" applyNumberFormat="1" applyFont="1" applyFill="1" applyBorder="1" applyAlignment="1">
      <alignment/>
    </xf>
    <xf numFmtId="0" fontId="63" fillId="34" borderId="12" xfId="0" applyFont="1" applyFill="1" applyBorder="1" applyAlignment="1">
      <alignment/>
    </xf>
    <xf numFmtId="44" fontId="63" fillId="34" borderId="12" xfId="0" applyNumberFormat="1" applyFont="1" applyFill="1" applyBorder="1" applyAlignment="1">
      <alignment horizontal="right"/>
    </xf>
    <xf numFmtId="44" fontId="61" fillId="0" borderId="10" xfId="0" applyNumberFormat="1" applyFont="1" applyBorder="1" applyAlignment="1">
      <alignment/>
    </xf>
    <xf numFmtId="9" fontId="61" fillId="0" borderId="10" xfId="0" applyNumberFormat="1" applyFont="1" applyBorder="1" applyAlignment="1">
      <alignment horizontal="center" vertical="center"/>
    </xf>
    <xf numFmtId="44" fontId="61" fillId="0" borderId="10" xfId="0" applyNumberFormat="1" applyFont="1" applyBorder="1" applyAlignment="1">
      <alignment horizontal="right"/>
    </xf>
    <xf numFmtId="44" fontId="61" fillId="0" borderId="12" xfId="0" applyNumberFormat="1" applyFont="1" applyBorder="1" applyAlignment="1">
      <alignment/>
    </xf>
    <xf numFmtId="0" fontId="59" fillId="0" borderId="0" xfId="0" applyFont="1" applyAlignment="1">
      <alignment/>
    </xf>
    <xf numFmtId="44" fontId="61" fillId="0" borderId="10" xfId="0" applyNumberFormat="1" applyFont="1" applyBorder="1" applyAlignment="1">
      <alignment/>
    </xf>
    <xf numFmtId="9" fontId="61" fillId="0" borderId="10" xfId="0" applyNumberFormat="1" applyFont="1" applyBorder="1" applyAlignment="1">
      <alignment horizontal="center" vertical="center"/>
    </xf>
    <xf numFmtId="44" fontId="61" fillId="0" borderId="10" xfId="0" applyNumberFormat="1" applyFont="1" applyBorder="1" applyAlignment="1">
      <alignment horizontal="right"/>
    </xf>
    <xf numFmtId="44" fontId="61" fillId="0" borderId="12" xfId="0" applyNumberFormat="1" applyFont="1" applyBorder="1" applyAlignment="1">
      <alignment/>
    </xf>
    <xf numFmtId="0" fontId="59" fillId="0" borderId="0" xfId="0" applyFont="1" applyFill="1" applyBorder="1" applyAlignment="1">
      <alignment/>
    </xf>
    <xf numFmtId="0" fontId="61" fillId="0" borderId="10" xfId="0" applyFont="1" applyBorder="1" applyAlignment="1">
      <alignment/>
    </xf>
    <xf numFmtId="44" fontId="61" fillId="0" borderId="10" xfId="0" applyNumberFormat="1" applyFont="1" applyBorder="1" applyAlignment="1">
      <alignment/>
    </xf>
    <xf numFmtId="0" fontId="2" fillId="31" borderId="10" xfId="54" applyFont="1" applyBorder="1" applyAlignment="1">
      <alignment horizontal="center" vertical="center"/>
    </xf>
    <xf numFmtId="0" fontId="59" fillId="0" borderId="0" xfId="0" applyFont="1" applyBorder="1" applyAlignment="1">
      <alignment/>
    </xf>
    <xf numFmtId="44" fontId="59" fillId="0" borderId="0" xfId="0" applyNumberFormat="1" applyFont="1" applyBorder="1" applyAlignment="1">
      <alignment horizontal="right"/>
    </xf>
    <xf numFmtId="43" fontId="59" fillId="0" borderId="0" xfId="0" applyNumberFormat="1" applyFont="1" applyBorder="1" applyAlignment="1">
      <alignment/>
    </xf>
    <xf numFmtId="0" fontId="61" fillId="34" borderId="11" xfId="0" applyFont="1" applyFill="1" applyBorder="1" applyAlignment="1">
      <alignment horizontal="center" vertical="center" wrapText="1"/>
    </xf>
    <xf numFmtId="0" fontId="61" fillId="34" borderId="30" xfId="0" applyFont="1" applyFill="1" applyBorder="1" applyAlignment="1">
      <alignment horizontal="center" vertical="center" wrapText="1"/>
    </xf>
    <xf numFmtId="0" fontId="63" fillId="34" borderId="12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 horizontal="center" vertical="center" wrapText="1"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9" fillId="0" borderId="31" xfId="0" applyFont="1" applyBorder="1" applyAlignment="1">
      <alignment/>
    </xf>
    <xf numFmtId="0" fontId="6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2" xfId="0" applyFont="1" applyBorder="1" applyAlignment="1">
      <alignment/>
    </xf>
    <xf numFmtId="0" fontId="33" fillId="0" borderId="0" xfId="0" applyFont="1" applyBorder="1" applyAlignment="1">
      <alignment/>
    </xf>
    <xf numFmtId="0" fontId="61" fillId="34" borderId="33" xfId="0" applyFont="1" applyFill="1" applyBorder="1" applyAlignment="1">
      <alignment horizontal="center" vertical="center" wrapText="1"/>
    </xf>
    <xf numFmtId="0" fontId="62" fillId="34" borderId="33" xfId="0" applyFont="1" applyFill="1" applyBorder="1" applyAlignment="1">
      <alignment horizontal="center" vertical="center"/>
    </xf>
    <xf numFmtId="0" fontId="62" fillId="34" borderId="31" xfId="0" applyFont="1" applyFill="1" applyBorder="1" applyAlignment="1">
      <alignment horizontal="center" vertical="center"/>
    </xf>
    <xf numFmtId="0" fontId="62" fillId="34" borderId="19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59" fillId="0" borderId="32" xfId="0" applyFont="1" applyBorder="1" applyAlignment="1">
      <alignment/>
    </xf>
    <xf numFmtId="0" fontId="63" fillId="34" borderId="34" xfId="0" applyFont="1" applyFill="1" applyBorder="1" applyAlignment="1">
      <alignment horizontal="center"/>
    </xf>
    <xf numFmtId="0" fontId="64" fillId="0" borderId="0" xfId="0" applyFont="1" applyBorder="1" applyAlignment="1">
      <alignment horizontal="center" vertical="center" wrapText="1"/>
    </xf>
    <xf numFmtId="0" fontId="65" fillId="0" borderId="32" xfId="0" applyFont="1" applyBorder="1" applyAlignment="1">
      <alignment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61" fillId="0" borderId="0" xfId="0" applyFont="1" applyBorder="1" applyAlignment="1">
      <alignment horizontal="center"/>
    </xf>
    <xf numFmtId="0" fontId="59" fillId="0" borderId="38" xfId="0" applyFont="1" applyBorder="1" applyAlignment="1">
      <alignment horizontal="center" vertical="center" wrapText="1"/>
    </xf>
    <xf numFmtId="1" fontId="0" fillId="0" borderId="39" xfId="0" applyNumberFormat="1" applyBorder="1" applyAlignment="1">
      <alignment horizontal="center" vertical="center" wrapText="1"/>
    </xf>
    <xf numFmtId="1" fontId="0" fillId="0" borderId="26" xfId="0" applyNumberFormat="1" applyBorder="1" applyAlignment="1">
      <alignment horizontal="center" vertical="center" wrapText="1"/>
    </xf>
    <xf numFmtId="1" fontId="0" fillId="0" borderId="27" xfId="0" applyNumberFormat="1" applyBorder="1" applyAlignment="1">
      <alignment horizontal="center" vertical="center" wrapText="1"/>
    </xf>
    <xf numFmtId="1" fontId="0" fillId="0" borderId="25" xfId="0" applyNumberFormat="1" applyBorder="1" applyAlignment="1">
      <alignment horizontal="center" vertical="center" wrapText="1"/>
    </xf>
    <xf numFmtId="1" fontId="0" fillId="0" borderId="38" xfId="0" applyNumberFormat="1" applyBorder="1" applyAlignment="1">
      <alignment horizontal="center" vertical="center" wrapText="1"/>
    </xf>
    <xf numFmtId="0" fontId="59" fillId="0" borderId="4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164" fontId="0" fillId="0" borderId="39" xfId="0" applyNumberForma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164" fontId="0" fillId="0" borderId="42" xfId="0" applyNumberFormat="1" applyBorder="1" applyAlignment="1">
      <alignment horizontal="center" vertical="center" wrapText="1"/>
    </xf>
    <xf numFmtId="164" fontId="0" fillId="0" borderId="38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0" borderId="41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40" xfId="0" applyNumberFormat="1" applyBorder="1" applyAlignment="1">
      <alignment horizontal="center" vertical="center" wrapText="1"/>
    </xf>
    <xf numFmtId="2" fontId="0" fillId="0" borderId="39" xfId="0" applyNumberFormat="1" applyBorder="1" applyAlignment="1">
      <alignment horizontal="left" vertical="center" wrapText="1"/>
    </xf>
    <xf numFmtId="2" fontId="0" fillId="0" borderId="26" xfId="0" applyNumberFormat="1" applyBorder="1" applyAlignment="1">
      <alignment horizontal="left" vertical="center" wrapText="1"/>
    </xf>
    <xf numFmtId="2" fontId="0" fillId="0" borderId="42" xfId="0" applyNumberFormat="1" applyBorder="1" applyAlignment="1">
      <alignment horizontal="left" vertical="center" wrapText="1"/>
    </xf>
    <xf numFmtId="2" fontId="0" fillId="0" borderId="38" xfId="0" applyNumberFormat="1" applyBorder="1" applyAlignment="1">
      <alignment horizontal="left" vertical="center" wrapText="1"/>
    </xf>
    <xf numFmtId="2" fontId="0" fillId="0" borderId="43" xfId="0" applyNumberFormat="1" applyBorder="1" applyAlignment="1">
      <alignment horizontal="left" vertical="center" wrapText="1"/>
    </xf>
    <xf numFmtId="2" fontId="0" fillId="0" borderId="44" xfId="0" applyNumberFormat="1" applyBorder="1" applyAlignment="1">
      <alignment horizontal="left" vertical="center" wrapText="1"/>
    </xf>
    <xf numFmtId="164" fontId="59" fillId="0" borderId="44" xfId="0" applyNumberFormat="1" applyFont="1" applyBorder="1" applyAlignment="1">
      <alignment horizontal="center" vertical="center" wrapText="1"/>
    </xf>
    <xf numFmtId="164" fontId="59" fillId="0" borderId="0" xfId="0" applyNumberFormat="1" applyFont="1" applyBorder="1" applyAlignment="1">
      <alignment horizontal="center" vertical="center" wrapText="1"/>
    </xf>
    <xf numFmtId="1" fontId="0" fillId="0" borderId="45" xfId="0" applyNumberFormat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1" fontId="0" fillId="0" borderId="46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64" fontId="0" fillId="0" borderId="47" xfId="0" applyNumberFormat="1" applyBorder="1" applyAlignment="1">
      <alignment horizontal="center" vertical="center" wrapText="1"/>
    </xf>
    <xf numFmtId="164" fontId="0" fillId="0" borderId="48" xfId="0" applyNumberFormat="1" applyBorder="1" applyAlignment="1">
      <alignment horizontal="center" vertical="center" wrapText="1"/>
    </xf>
    <xf numFmtId="2" fontId="0" fillId="0" borderId="49" xfId="0" applyNumberFormat="1" applyBorder="1" applyAlignment="1">
      <alignment horizontal="left" vertical="center" wrapText="1"/>
    </xf>
    <xf numFmtId="2" fontId="0" fillId="0" borderId="50" xfId="0" applyNumberFormat="1" applyBorder="1" applyAlignment="1">
      <alignment horizontal="left" vertical="center" wrapText="1"/>
    </xf>
    <xf numFmtId="2" fontId="0" fillId="0" borderId="51" xfId="0" applyNumberFormat="1" applyBorder="1" applyAlignment="1">
      <alignment horizontal="left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0" fontId="2" fillId="31" borderId="10" xfId="54" applyFont="1" applyBorder="1" applyAlignment="1">
      <alignment horizontal="center" vertical="center" wrapText="1"/>
    </xf>
    <xf numFmtId="0" fontId="2" fillId="31" borderId="38" xfId="54" applyFont="1" applyBorder="1" applyAlignment="1">
      <alignment horizontal="center" vertical="center" wrapText="1"/>
    </xf>
    <xf numFmtId="0" fontId="2" fillId="31" borderId="40" xfId="54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164" fontId="59" fillId="0" borderId="38" xfId="0" applyNumberFormat="1" applyFont="1" applyBorder="1" applyAlignment="1">
      <alignment horizontal="center" vertical="center" wrapText="1"/>
    </xf>
    <xf numFmtId="164" fontId="59" fillId="0" borderId="40" xfId="0" applyNumberFormat="1" applyFont="1" applyBorder="1" applyAlignment="1">
      <alignment horizontal="center" vertical="center" wrapText="1"/>
    </xf>
    <xf numFmtId="2" fontId="0" fillId="0" borderId="27" xfId="0" applyNumberFormat="1" applyBorder="1" applyAlignment="1">
      <alignment horizontal="left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1" fontId="59" fillId="0" borderId="43" xfId="0" applyNumberFormat="1" applyFont="1" applyBorder="1" applyAlignment="1">
      <alignment horizontal="center" vertical="center" wrapText="1"/>
    </xf>
    <xf numFmtId="0" fontId="59" fillId="0" borderId="36" xfId="0" applyFont="1" applyBorder="1" applyAlignment="1">
      <alignment horizontal="center" vertical="center" wrapText="1"/>
    </xf>
    <xf numFmtId="164" fontId="59" fillId="0" borderId="43" xfId="0" applyNumberFormat="1" applyFont="1" applyBorder="1" applyAlignment="1">
      <alignment horizontal="center" vertical="center" wrapText="1"/>
    </xf>
    <xf numFmtId="164" fontId="59" fillId="0" borderId="36" xfId="0" applyNumberFormat="1" applyFont="1" applyBorder="1" applyAlignment="1">
      <alignment horizontal="center" vertical="center" wrapText="1"/>
    </xf>
    <xf numFmtId="2" fontId="0" fillId="0" borderId="25" xfId="0" applyNumberFormat="1" applyBorder="1" applyAlignment="1">
      <alignment horizontal="left" vertical="center" wrapText="1"/>
    </xf>
    <xf numFmtId="0" fontId="2" fillId="31" borderId="52" xfId="54" applyFont="1" applyBorder="1" applyAlignment="1">
      <alignment horizontal="center" vertical="center" wrapText="1"/>
    </xf>
    <xf numFmtId="0" fontId="2" fillId="31" borderId="53" xfId="54" applyFont="1" applyBorder="1" applyAlignment="1">
      <alignment horizontal="center" vertical="center" wrapText="1"/>
    </xf>
    <xf numFmtId="1" fontId="59" fillId="0" borderId="44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 wrapText="1"/>
    </xf>
    <xf numFmtId="1" fontId="0" fillId="0" borderId="33" xfId="0" applyNumberFormat="1" applyBorder="1" applyAlignment="1">
      <alignment horizontal="center" vertical="center" wrapText="1"/>
    </xf>
    <xf numFmtId="1" fontId="0" fillId="0" borderId="54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1" fontId="0" fillId="0" borderId="19" xfId="0" applyNumberFormat="1" applyBorder="1" applyAlignment="1">
      <alignment horizontal="center" vertical="center" wrapText="1"/>
    </xf>
    <xf numFmtId="2" fontId="0" fillId="0" borderId="55" xfId="0" applyNumberFormat="1" applyBorder="1" applyAlignment="1">
      <alignment horizontal="left" vertical="center" wrapText="1"/>
    </xf>
    <xf numFmtId="0" fontId="0" fillId="0" borderId="39" xfId="0" applyBorder="1" applyAlignment="1">
      <alignment horizontal="center" vertical="center" wrapText="1"/>
    </xf>
    <xf numFmtId="1" fontId="59" fillId="0" borderId="54" xfId="0" applyNumberFormat="1" applyFont="1" applyBorder="1" applyAlignment="1">
      <alignment horizontal="center" vertical="center" wrapText="1"/>
    </xf>
    <xf numFmtId="2" fontId="59" fillId="0" borderId="56" xfId="0" applyNumberFormat="1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4" xfId="0" applyBorder="1" applyAlignment="1">
      <alignment horizontal="left" vertical="center" wrapText="1"/>
    </xf>
    <xf numFmtId="0" fontId="0" fillId="0" borderId="57" xfId="0" applyBorder="1" applyAlignment="1">
      <alignment horizontal="center" vertical="center"/>
    </xf>
    <xf numFmtId="0" fontId="2" fillId="31" borderId="54" xfId="54" applyFont="1" applyBorder="1" applyAlignment="1">
      <alignment horizontal="center" vertical="center" wrapText="1"/>
    </xf>
    <xf numFmtId="0" fontId="2" fillId="31" borderId="58" xfId="54" applyFont="1" applyBorder="1" applyAlignment="1">
      <alignment horizontal="center" vertical="center" wrapText="1"/>
    </xf>
    <xf numFmtId="4" fontId="66" fillId="0" borderId="38" xfId="0" applyNumberFormat="1" applyFont="1" applyBorder="1" applyAlignment="1">
      <alignment horizontal="center" vertical="center" wrapText="1"/>
    </xf>
    <xf numFmtId="3" fontId="2" fillId="31" borderId="38" xfId="54" applyNumberFormat="1" applyFont="1" applyBorder="1" applyAlignment="1">
      <alignment horizontal="center" vertical="center" wrapText="1"/>
    </xf>
    <xf numFmtId="0" fontId="59" fillId="0" borderId="24" xfId="0" applyFont="1" applyBorder="1" applyAlignment="1">
      <alignment horizontal="left" vertical="center" wrapText="1"/>
    </xf>
    <xf numFmtId="164" fontId="59" fillId="0" borderId="17" xfId="0" applyNumberFormat="1" applyFont="1" applyBorder="1" applyAlignment="1">
      <alignment horizontal="center" vertical="center" wrapText="1"/>
    </xf>
    <xf numFmtId="164" fontId="0" fillId="0" borderId="45" xfId="0" applyNumberFormat="1" applyBorder="1" applyAlignment="1">
      <alignment horizontal="center" vertical="center" wrapText="1"/>
    </xf>
    <xf numFmtId="164" fontId="0" fillId="0" borderId="46" xfId="0" applyNumberFormat="1" applyBorder="1" applyAlignment="1">
      <alignment horizontal="center" vertical="center" wrapText="1"/>
    </xf>
    <xf numFmtId="44" fontId="63" fillId="34" borderId="10" xfId="0" applyNumberFormat="1" applyFont="1" applyFill="1" applyBorder="1" applyAlignment="1">
      <alignment horizontal="right"/>
    </xf>
    <xf numFmtId="164" fontId="59" fillId="0" borderId="2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164" fontId="0" fillId="0" borderId="49" xfId="0" applyNumberFormat="1" applyBorder="1" applyAlignment="1">
      <alignment horizontal="center" vertical="center" wrapText="1"/>
    </xf>
    <xf numFmtId="164" fontId="0" fillId="0" borderId="51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59" fillId="0" borderId="0" xfId="0" applyFont="1" applyAlignment="1">
      <alignment wrapText="1"/>
    </xf>
    <xf numFmtId="0" fontId="66" fillId="0" borderId="10" xfId="0" applyFont="1" applyBorder="1" applyAlignment="1">
      <alignment horizontal="center" vertical="center" wrapText="1"/>
    </xf>
    <xf numFmtId="0" fontId="66" fillId="35" borderId="10" xfId="0" applyFont="1" applyFill="1" applyBorder="1" applyAlignment="1">
      <alignment horizontal="center" vertical="center" wrapText="1"/>
    </xf>
    <xf numFmtId="0" fontId="59" fillId="36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2" fillId="0" borderId="5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9" fillId="0" borderId="10" xfId="0" applyFont="1" applyBorder="1" applyAlignment="1">
      <alignment horizontal="justify" vertical="top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9" fillId="36" borderId="10" xfId="0" applyFont="1" applyFill="1" applyBorder="1" applyAlignment="1">
      <alignment horizontal="center"/>
    </xf>
    <xf numFmtId="0" fontId="67" fillId="37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70" fillId="0" borderId="0" xfId="0" applyFont="1" applyAlignment="1">
      <alignment horizontal="center"/>
    </xf>
    <xf numFmtId="0" fontId="71" fillId="33" borderId="11" xfId="0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center" wrapText="1"/>
    </xf>
    <xf numFmtId="0" fontId="72" fillId="31" borderId="54" xfId="54" applyFont="1" applyBorder="1" applyAlignment="1">
      <alignment horizontal="center" vertical="center" wrapText="1"/>
    </xf>
    <xf numFmtId="0" fontId="71" fillId="31" borderId="38" xfId="54" applyFont="1" applyBorder="1" applyAlignment="1">
      <alignment horizontal="center" vertical="center" wrapText="1"/>
    </xf>
    <xf numFmtId="165" fontId="73" fillId="0" borderId="0" xfId="0" applyNumberFormat="1" applyFont="1" applyAlignment="1">
      <alignment/>
    </xf>
    <xf numFmtId="164" fontId="8" fillId="0" borderId="10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>
      <alignment horizontal="right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4" fillId="0" borderId="10" xfId="0" applyNumberFormat="1" applyFont="1" applyBorder="1" applyAlignment="1">
      <alignment horizontal="center" vertical="center" wrapText="1"/>
    </xf>
    <xf numFmtId="164" fontId="75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 quotePrefix="1">
      <alignment horizontal="right" vertical="center" wrapText="1"/>
    </xf>
    <xf numFmtId="10" fontId="8" fillId="0" borderId="10" xfId="0" applyNumberFormat="1" applyFont="1" applyBorder="1" applyAlignment="1">
      <alignment horizontal="right" vertical="center" wrapText="1"/>
    </xf>
    <xf numFmtId="1" fontId="7" fillId="0" borderId="22" xfId="0" applyNumberFormat="1" applyFont="1" applyBorder="1" applyAlignment="1">
      <alignment horizontal="center" vertical="center" wrapText="1"/>
    </xf>
    <xf numFmtId="164" fontId="7" fillId="0" borderId="17" xfId="0" applyNumberFormat="1" applyFont="1" applyBorder="1" applyAlignment="1">
      <alignment horizontal="center" vertical="center" wrapText="1"/>
    </xf>
    <xf numFmtId="1" fontId="8" fillId="0" borderId="22" xfId="0" applyNumberFormat="1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right" vertical="center" wrapText="1"/>
    </xf>
    <xf numFmtId="1" fontId="8" fillId="0" borderId="23" xfId="0" applyNumberFormat="1" applyFont="1" applyBorder="1" applyAlignment="1">
      <alignment horizontal="center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64" fontId="8" fillId="0" borderId="18" xfId="0" applyNumberFormat="1" applyFont="1" applyBorder="1" applyAlignment="1">
      <alignment horizontal="right" vertical="center" wrapText="1"/>
    </xf>
    <xf numFmtId="0" fontId="0" fillId="0" borderId="61" xfId="0" applyBorder="1" applyAlignment="1">
      <alignment/>
    </xf>
    <xf numFmtId="0" fontId="65" fillId="0" borderId="52" xfId="0" applyFont="1" applyBorder="1" applyAlignment="1">
      <alignment/>
    </xf>
    <xf numFmtId="0" fontId="65" fillId="0" borderId="62" xfId="0" applyFont="1" applyBorder="1" applyAlignment="1">
      <alignment/>
    </xf>
    <xf numFmtId="0" fontId="65" fillId="0" borderId="31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32" xfId="0" applyFont="1" applyBorder="1" applyAlignment="1">
      <alignment/>
    </xf>
    <xf numFmtId="0" fontId="65" fillId="0" borderId="0" xfId="0" applyFont="1" applyAlignment="1">
      <alignment/>
    </xf>
    <xf numFmtId="1" fontId="8" fillId="0" borderId="63" xfId="0" applyNumberFormat="1" applyFont="1" applyBorder="1" applyAlignment="1">
      <alignment horizontal="center" vertical="center" wrapText="1"/>
    </xf>
    <xf numFmtId="0" fontId="59" fillId="0" borderId="52" xfId="0" applyFont="1" applyBorder="1" applyAlignment="1">
      <alignment/>
    </xf>
    <xf numFmtId="0" fontId="0" fillId="0" borderId="62" xfId="0" applyBorder="1" applyAlignment="1">
      <alignment/>
    </xf>
    <xf numFmtId="165" fontId="0" fillId="0" borderId="6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6" xfId="0" applyNumberFormat="1" applyBorder="1" applyAlignment="1">
      <alignment/>
    </xf>
    <xf numFmtId="0" fontId="0" fillId="0" borderId="62" xfId="0" applyBorder="1" applyAlignment="1">
      <alignment wrapText="1"/>
    </xf>
    <xf numFmtId="165" fontId="0" fillId="0" borderId="62" xfId="0" applyNumberFormat="1" applyBorder="1" applyAlignment="1">
      <alignment wrapText="1"/>
    </xf>
    <xf numFmtId="0" fontId="0" fillId="0" borderId="61" xfId="0" applyBorder="1" applyAlignment="1">
      <alignment wrapText="1"/>
    </xf>
    <xf numFmtId="0" fontId="0" fillId="0" borderId="31" xfId="0" applyBorder="1" applyAlignment="1">
      <alignment wrapText="1"/>
    </xf>
    <xf numFmtId="165" fontId="0" fillId="0" borderId="0" xfId="0" applyNumberForma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165" fontId="0" fillId="0" borderId="36" xfId="0" applyNumberFormat="1" applyBorder="1" applyAlignment="1">
      <alignment wrapText="1"/>
    </xf>
    <xf numFmtId="0" fontId="0" fillId="0" borderId="37" xfId="0" applyBorder="1" applyAlignment="1">
      <alignment wrapText="1"/>
    </xf>
    <xf numFmtId="0" fontId="64" fillId="0" borderId="54" xfId="0" applyFont="1" applyBorder="1" applyAlignment="1">
      <alignment horizontal="center" vertical="center" wrapText="1"/>
    </xf>
    <xf numFmtId="0" fontId="64" fillId="0" borderId="40" xfId="0" applyFont="1" applyBorder="1" applyAlignment="1">
      <alignment horizontal="center" vertical="center" wrapText="1"/>
    </xf>
    <xf numFmtId="0" fontId="64" fillId="0" borderId="56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31" borderId="54" xfId="54" applyFont="1" applyBorder="1" applyAlignment="1">
      <alignment horizontal="left" vertical="center" wrapText="1"/>
    </xf>
    <xf numFmtId="0" fontId="2" fillId="31" borderId="56" xfId="54" applyFont="1" applyBorder="1" applyAlignment="1">
      <alignment horizontal="left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164" fontId="7" fillId="0" borderId="21" xfId="0" applyNumberFormat="1" applyFont="1" applyBorder="1" applyAlignment="1">
      <alignment horizontal="center" vertical="center" wrapText="1"/>
    </xf>
    <xf numFmtId="164" fontId="7" fillId="0" borderId="64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center" vertical="center" wrapText="1"/>
    </xf>
    <xf numFmtId="0" fontId="64" fillId="0" borderId="52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1" fontId="0" fillId="0" borderId="54" xfId="0" applyNumberFormat="1" applyBorder="1" applyAlignment="1">
      <alignment horizontal="left" vertical="center" wrapText="1"/>
    </xf>
    <xf numFmtId="1" fontId="0" fillId="0" borderId="40" xfId="0" applyNumberFormat="1" applyBorder="1" applyAlignment="1">
      <alignment horizontal="left" vertical="center" wrapText="1"/>
    </xf>
    <xf numFmtId="1" fontId="0" fillId="0" borderId="56" xfId="0" applyNumberFormat="1" applyBorder="1" applyAlignment="1">
      <alignment horizontal="left" vertical="center" wrapText="1"/>
    </xf>
    <xf numFmtId="0" fontId="64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64" fillId="0" borderId="62" xfId="0" applyFont="1" applyBorder="1" applyAlignment="1">
      <alignment horizontal="center" vertical="center" wrapText="1"/>
    </xf>
    <xf numFmtId="0" fontId="64" fillId="0" borderId="61" xfId="0" applyFont="1" applyBorder="1" applyAlignment="1">
      <alignment horizontal="center" vertical="center" wrapText="1"/>
    </xf>
    <xf numFmtId="0" fontId="64" fillId="35" borderId="10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59" fillId="35" borderId="68" xfId="0" applyFont="1" applyFill="1" applyBorder="1" applyAlignment="1">
      <alignment horizontal="center" vertical="center" wrapText="1"/>
    </xf>
    <xf numFmtId="0" fontId="59" fillId="35" borderId="41" xfId="0" applyFont="1" applyFill="1" applyBorder="1" applyAlignment="1">
      <alignment horizontal="center" vertical="center" wrapText="1"/>
    </xf>
    <xf numFmtId="0" fontId="59" fillId="35" borderId="24" xfId="0" applyFont="1" applyFill="1" applyBorder="1" applyAlignment="1">
      <alignment horizontal="center" vertical="center" wrapText="1"/>
    </xf>
    <xf numFmtId="0" fontId="66" fillId="0" borderId="68" xfId="0" applyFont="1" applyBorder="1" applyAlignment="1">
      <alignment horizontal="left" vertical="top" wrapText="1"/>
    </xf>
    <xf numFmtId="0" fontId="66" fillId="0" borderId="41" xfId="0" applyFont="1" applyBorder="1" applyAlignment="1">
      <alignment horizontal="left" vertical="top" wrapText="1"/>
    </xf>
    <xf numFmtId="0" fontId="66" fillId="0" borderId="24" xfId="0" applyFont="1" applyBorder="1" applyAlignment="1">
      <alignment horizontal="left" vertical="top" wrapText="1"/>
    </xf>
    <xf numFmtId="0" fontId="12" fillId="0" borderId="68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77" fillId="0" borderId="41" xfId="0" applyFont="1" applyBorder="1" applyAlignment="1">
      <alignment horizontal="left" vertical="center" wrapText="1"/>
    </xf>
    <xf numFmtId="0" fontId="77" fillId="0" borderId="24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36" borderId="68" xfId="0" applyFont="1" applyFill="1" applyBorder="1" applyAlignment="1">
      <alignment horizontal="center" vertical="center" wrapText="1"/>
    </xf>
    <xf numFmtId="0" fontId="59" fillId="36" borderId="41" xfId="0" applyFont="1" applyFill="1" applyBorder="1" applyAlignment="1">
      <alignment horizontal="center" vertical="center" wrapText="1"/>
    </xf>
    <xf numFmtId="0" fontId="59" fillId="36" borderId="24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6"/>
  <sheetViews>
    <sheetView showGridLines="0" zoomScale="85" zoomScaleNormal="85" zoomScalePageLayoutView="0" workbookViewId="0" topLeftCell="A4">
      <selection activeCell="H8" sqref="H8"/>
    </sheetView>
  </sheetViews>
  <sheetFormatPr defaultColWidth="9.140625" defaultRowHeight="15"/>
  <cols>
    <col min="1" max="1" width="5.00390625" style="0" customWidth="1"/>
    <col min="2" max="2" width="7.57421875" style="0" customWidth="1"/>
    <col min="3" max="3" width="41.421875" style="0" customWidth="1"/>
    <col min="4" max="4" width="45.57421875" style="0" customWidth="1"/>
  </cols>
  <sheetData>
    <row r="1" ht="15.75" thickBot="1"/>
    <row r="2" spans="2:4" ht="77.25" customHeight="1" thickBot="1">
      <c r="B2" s="244" t="s">
        <v>87</v>
      </c>
      <c r="C2" s="245"/>
      <c r="D2" s="246"/>
    </row>
    <row r="3" spans="2:4" ht="25.5" customHeight="1" thickBot="1">
      <c r="B3" s="166" t="s">
        <v>8</v>
      </c>
      <c r="C3" s="252" t="s">
        <v>0</v>
      </c>
      <c r="D3" s="253"/>
    </row>
    <row r="4" spans="2:4" ht="15">
      <c r="B4" s="37">
        <v>1</v>
      </c>
      <c r="C4" s="164" t="s">
        <v>1</v>
      </c>
      <c r="D4" s="165"/>
    </row>
    <row r="5" spans="2:4" ht="15">
      <c r="B5" s="38">
        <v>2</v>
      </c>
      <c r="C5" s="40" t="s">
        <v>2</v>
      </c>
      <c r="D5" s="34" t="s">
        <v>3</v>
      </c>
    </row>
    <row r="6" spans="2:4" ht="15">
      <c r="B6" s="254">
        <v>3</v>
      </c>
      <c r="C6" s="40" t="s">
        <v>50</v>
      </c>
      <c r="D6" s="34" t="s">
        <v>36</v>
      </c>
    </row>
    <row r="7" spans="2:4" ht="15">
      <c r="B7" s="255"/>
      <c r="C7" s="40" t="s">
        <v>70</v>
      </c>
      <c r="D7" s="34"/>
    </row>
    <row r="8" spans="2:4" ht="15">
      <c r="B8" s="255"/>
      <c r="C8" s="40" t="s">
        <v>37</v>
      </c>
      <c r="D8" s="34"/>
    </row>
    <row r="9" spans="2:4" ht="30">
      <c r="B9" s="255"/>
      <c r="C9" s="40" t="s">
        <v>34</v>
      </c>
      <c r="D9" s="34" t="s">
        <v>30</v>
      </c>
    </row>
    <row r="10" spans="2:4" ht="30">
      <c r="B10" s="256"/>
      <c r="C10" s="40" t="s">
        <v>68</v>
      </c>
      <c r="D10" s="34" t="s">
        <v>30</v>
      </c>
    </row>
    <row r="11" spans="2:4" ht="15">
      <c r="B11" s="249">
        <v>4</v>
      </c>
      <c r="C11" s="40" t="s">
        <v>71</v>
      </c>
      <c r="D11" s="34" t="s">
        <v>36</v>
      </c>
    </row>
    <row r="12" spans="2:4" ht="15">
      <c r="B12" s="250"/>
      <c r="C12" s="40" t="s">
        <v>70</v>
      </c>
      <c r="D12" s="34"/>
    </row>
    <row r="13" spans="2:4" ht="15">
      <c r="B13" s="250"/>
      <c r="C13" s="40" t="s">
        <v>37</v>
      </c>
      <c r="D13" s="34"/>
    </row>
    <row r="14" spans="2:4" ht="30.75" thickBot="1">
      <c r="B14" s="251"/>
      <c r="C14" s="40" t="s">
        <v>34</v>
      </c>
      <c r="D14" s="34" t="s">
        <v>30</v>
      </c>
    </row>
    <row r="15" spans="2:4" ht="21.75" customHeight="1" thickBot="1">
      <c r="B15" s="166" t="s">
        <v>9</v>
      </c>
      <c r="C15" s="252" t="s">
        <v>4</v>
      </c>
      <c r="D15" s="253"/>
    </row>
    <row r="16" spans="2:4" ht="15">
      <c r="B16" s="43">
        <v>1</v>
      </c>
      <c r="C16" s="39" t="s">
        <v>5</v>
      </c>
      <c r="D16" s="33" t="s">
        <v>67</v>
      </c>
    </row>
    <row r="17" spans="2:4" ht="15">
      <c r="B17" s="44">
        <v>2</v>
      </c>
      <c r="C17" s="40" t="s">
        <v>6</v>
      </c>
      <c r="D17" s="34" t="s">
        <v>65</v>
      </c>
    </row>
    <row r="18" spans="2:4" ht="15">
      <c r="B18" s="44">
        <v>3</v>
      </c>
      <c r="C18" s="40" t="s">
        <v>38</v>
      </c>
      <c r="D18" s="34" t="s">
        <v>64</v>
      </c>
    </row>
    <row r="19" spans="2:4" ht="15">
      <c r="B19" s="44">
        <v>4</v>
      </c>
      <c r="C19" s="40" t="s">
        <v>39</v>
      </c>
      <c r="D19" s="34">
        <v>8</v>
      </c>
    </row>
    <row r="20" spans="2:4" ht="15">
      <c r="B20" s="44">
        <v>5</v>
      </c>
      <c r="C20" s="40" t="s">
        <v>35</v>
      </c>
      <c r="D20" s="34" t="s">
        <v>66</v>
      </c>
    </row>
    <row r="21" spans="2:4" ht="15">
      <c r="B21" s="44">
        <v>6</v>
      </c>
      <c r="C21" s="40" t="s">
        <v>60</v>
      </c>
      <c r="D21" s="35">
        <v>1000000</v>
      </c>
    </row>
    <row r="22" spans="2:4" ht="15">
      <c r="B22" s="44">
        <v>7</v>
      </c>
      <c r="C22" s="40" t="s">
        <v>61</v>
      </c>
      <c r="D22" s="35">
        <v>1000000</v>
      </c>
    </row>
    <row r="23" spans="2:6" ht="16.5" thickBot="1">
      <c r="B23" s="45">
        <v>9</v>
      </c>
      <c r="C23" s="41" t="s">
        <v>72</v>
      </c>
      <c r="D23" s="36">
        <f>D21+D22</f>
        <v>2000000</v>
      </c>
      <c r="F23" s="227" t="s">
        <v>123</v>
      </c>
    </row>
    <row r="24" spans="2:15" ht="23.25" customHeight="1" thickBot="1">
      <c r="B24" s="166" t="s">
        <v>10</v>
      </c>
      <c r="C24" s="252" t="s">
        <v>40</v>
      </c>
      <c r="D24" s="253"/>
      <c r="F24" s="222" t="s">
        <v>106</v>
      </c>
      <c r="G24" s="223"/>
      <c r="H24" s="223"/>
      <c r="I24" s="223"/>
      <c r="J24" s="223"/>
      <c r="K24" s="223"/>
      <c r="L24" s="223"/>
      <c r="M24" s="223"/>
      <c r="N24" s="223"/>
      <c r="O24" s="221"/>
    </row>
    <row r="25" spans="2:15" ht="15.75">
      <c r="B25" s="43">
        <v>1</v>
      </c>
      <c r="C25" s="49" t="s">
        <v>74</v>
      </c>
      <c r="D25" s="50">
        <f>'0. Zbirna tablica'!D7</f>
        <v>213612.64</v>
      </c>
      <c r="F25" s="224" t="s">
        <v>122</v>
      </c>
      <c r="G25" s="225"/>
      <c r="H25" s="225"/>
      <c r="I25" s="225"/>
      <c r="J25" s="225"/>
      <c r="K25" s="225"/>
      <c r="L25" s="225"/>
      <c r="M25" s="225"/>
      <c r="N25" s="225"/>
      <c r="O25" s="226"/>
    </row>
    <row r="26" spans="2:15" ht="15.75" thickBot="1">
      <c r="B26" s="44">
        <v>2</v>
      </c>
      <c r="C26" s="42" t="s">
        <v>73</v>
      </c>
      <c r="D26" s="35">
        <f>'0. Zbirna tablica'!I7</f>
        <v>104306.32</v>
      </c>
      <c r="F26" s="93"/>
      <c r="G26" s="94"/>
      <c r="H26" s="94"/>
      <c r="I26" s="94"/>
      <c r="J26" s="94"/>
      <c r="K26" s="94"/>
      <c r="L26" s="94"/>
      <c r="M26" s="94"/>
      <c r="N26" s="94"/>
      <c r="O26" s="95"/>
    </row>
    <row r="27" spans="2:4" ht="15">
      <c r="B27" s="47">
        <v>3</v>
      </c>
      <c r="C27" s="170" t="s">
        <v>51</v>
      </c>
      <c r="D27" s="171">
        <f>'0. Zbirna tablica'!G7</f>
        <v>104306.324</v>
      </c>
    </row>
    <row r="28" spans="2:4" ht="15">
      <c r="B28" s="47">
        <v>4</v>
      </c>
      <c r="C28" s="42" t="s">
        <v>52</v>
      </c>
      <c r="D28" s="35">
        <f>D26-D27</f>
        <v>-0.003999999986262992</v>
      </c>
    </row>
    <row r="29" spans="2:4" ht="15">
      <c r="B29" s="47">
        <v>5</v>
      </c>
      <c r="C29" s="42" t="s">
        <v>75</v>
      </c>
      <c r="D29" s="35">
        <f>'0. Zbirna tablica'!K7</f>
        <v>109306.32</v>
      </c>
    </row>
    <row r="30" spans="2:4" ht="15">
      <c r="B30" s="47">
        <v>6</v>
      </c>
      <c r="C30" s="42" t="s">
        <v>76</v>
      </c>
      <c r="D30" s="35">
        <f>'0. Zbirna tablica'!F7</f>
        <v>107056.324</v>
      </c>
    </row>
    <row r="31" spans="2:4" ht="15.75" thickBot="1">
      <c r="B31" s="48">
        <v>7</v>
      </c>
      <c r="C31" s="46" t="s">
        <v>7</v>
      </c>
      <c r="D31" s="36">
        <f>D29-D30</f>
        <v>2249.9960000000137</v>
      </c>
    </row>
    <row r="33" spans="1:4" ht="66" customHeight="1">
      <c r="A33" s="257" t="s">
        <v>31</v>
      </c>
      <c r="B33" s="257"/>
      <c r="C33" s="247" t="s">
        <v>77</v>
      </c>
      <c r="D33" s="247"/>
    </row>
    <row r="34" spans="3:4" ht="15">
      <c r="C34" s="258"/>
      <c r="D34" s="258"/>
    </row>
    <row r="35" spans="3:4" ht="15">
      <c r="C35" s="248"/>
      <c r="D35" s="248"/>
    </row>
    <row r="36" spans="2:4" ht="30">
      <c r="B36" s="58" t="s">
        <v>78</v>
      </c>
      <c r="C36" s="181"/>
      <c r="D36" s="182" t="s">
        <v>79</v>
      </c>
    </row>
  </sheetData>
  <sheetProtection/>
  <mergeCells count="10">
    <mergeCell ref="B2:D2"/>
    <mergeCell ref="C33:D33"/>
    <mergeCell ref="C35:D35"/>
    <mergeCell ref="B11:B14"/>
    <mergeCell ref="C3:D3"/>
    <mergeCell ref="C15:D15"/>
    <mergeCell ref="C24:D24"/>
    <mergeCell ref="B6:B10"/>
    <mergeCell ref="A33:B33"/>
    <mergeCell ref="C34:D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8"/>
  <sheetViews>
    <sheetView showGridLines="0" zoomScalePageLayoutView="0" workbookViewId="0" topLeftCell="A1">
      <selection activeCell="J24" sqref="J24"/>
    </sheetView>
  </sheetViews>
  <sheetFormatPr defaultColWidth="9.140625" defaultRowHeight="15"/>
  <cols>
    <col min="1" max="1" width="4.421875" style="0" customWidth="1"/>
    <col min="2" max="2" width="8.7109375" style="0" customWidth="1"/>
    <col min="3" max="3" width="12.140625" style="0" customWidth="1"/>
    <col min="4" max="4" width="12.00390625" style="0" customWidth="1"/>
    <col min="5" max="5" width="12.57421875" style="0" customWidth="1"/>
    <col min="6" max="6" width="13.00390625" style="0" customWidth="1"/>
    <col min="7" max="7" width="11.7109375" style="0" customWidth="1"/>
    <col min="8" max="8" width="15.57421875" style="0" customWidth="1"/>
    <col min="9" max="9" width="11.57421875" style="0" customWidth="1"/>
    <col min="10" max="10" width="14.00390625" style="0" customWidth="1"/>
    <col min="11" max="11" width="14.57421875" style="0" customWidth="1"/>
    <col min="12" max="12" width="13.8515625" style="0" bestFit="1" customWidth="1"/>
    <col min="13" max="13" width="14.140625" style="0" customWidth="1"/>
  </cols>
  <sheetData>
    <row r="1" spans="3:13" ht="15.75">
      <c r="C1" s="262" t="s">
        <v>128</v>
      </c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3:13" ht="15.75">
      <c r="C2" s="262" t="s">
        <v>105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5:12" ht="18.75">
      <c r="E3" s="200"/>
      <c r="F3" s="200"/>
      <c r="G3" s="200"/>
      <c r="H3" s="200"/>
      <c r="I3" s="200"/>
      <c r="J3" s="200"/>
      <c r="K3" s="200"/>
      <c r="L3" s="200"/>
    </row>
    <row r="4" ht="15.75" thickBot="1"/>
    <row r="5" spans="2:13" ht="30.75" customHeight="1">
      <c r="B5" s="259" t="s">
        <v>130</v>
      </c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1"/>
    </row>
    <row r="6" spans="2:13" ht="69" customHeight="1">
      <c r="B6" s="214" t="s">
        <v>62</v>
      </c>
      <c r="C6" s="208" t="s">
        <v>63</v>
      </c>
      <c r="D6" s="209" t="s">
        <v>112</v>
      </c>
      <c r="E6" s="209" t="s">
        <v>113</v>
      </c>
      <c r="F6" s="210" t="s">
        <v>114</v>
      </c>
      <c r="G6" s="211" t="s">
        <v>115</v>
      </c>
      <c r="H6" s="211" t="s">
        <v>116</v>
      </c>
      <c r="I6" s="211" t="s">
        <v>117</v>
      </c>
      <c r="J6" s="211" t="s">
        <v>119</v>
      </c>
      <c r="K6" s="210" t="s">
        <v>118</v>
      </c>
      <c r="L6" s="210" t="s">
        <v>120</v>
      </c>
      <c r="M6" s="215" t="s">
        <v>121</v>
      </c>
    </row>
    <row r="7" spans="2:13" ht="23.25" customHeight="1">
      <c r="B7" s="216">
        <v>1</v>
      </c>
      <c r="C7" s="206">
        <v>104500</v>
      </c>
      <c r="D7" s="206">
        <f>I7+K7</f>
        <v>213612.64</v>
      </c>
      <c r="E7" s="206">
        <f>F7+G7</f>
        <v>211362.648</v>
      </c>
      <c r="F7" s="212">
        <f>'1. Razrada bruto II plaća'!G83+'2. Oprema i sitni inventar'!E9+'3. Razvojne usluge'!E7+'4. Troškovi putovanja'!E7+'5. Ostali troškovi'!E7</f>
        <v>107056.324</v>
      </c>
      <c r="G7" s="206">
        <f>'1. Razrada bruto II plaća'!H83+'2. Oprema i sitni inventar'!F10+'3. Razvojne usluge'!F7+'4. Troškovi putovanja'!F7+'5. Ostali troškovi'!F7</f>
        <v>104306.324</v>
      </c>
      <c r="H7" s="213">
        <f>G7/E7</f>
        <v>0.49349459323579253</v>
      </c>
      <c r="I7" s="206">
        <f>'1. Razrada bruto II plaća'!D74+'2. Oprema i sitni inventar'!F10+'3. Razvojne usluge'!F8+'4. Troškovi putovanja'!F8+'5. Ostali troškovi'!F8</f>
        <v>104306.32</v>
      </c>
      <c r="J7" s="206">
        <f>I7-G7</f>
        <v>-0.003999999986262992</v>
      </c>
      <c r="K7" s="206">
        <f>'1. Razrada bruto II plaća'!D73+'2. Oprema i sitni inventar'!E10+'3. Razvojne usluge'!E8+'4. Troškovi putovanja'!E8+'5. Ostali troškovi'!E8</f>
        <v>109306.32</v>
      </c>
      <c r="L7" s="206">
        <f>K7-F7</f>
        <v>2249.9960000000137</v>
      </c>
      <c r="M7" s="217">
        <f>D7-E7</f>
        <v>2249.9920000000275</v>
      </c>
    </row>
    <row r="8" spans="2:13" ht="24.75" customHeight="1">
      <c r="B8" s="216">
        <v>2</v>
      </c>
      <c r="C8" s="206"/>
      <c r="D8" s="206">
        <f aca="true" t="shared" si="0" ref="D8:D14">I8+K8</f>
        <v>0</v>
      </c>
      <c r="E8" s="206">
        <f aca="true" t="shared" si="1" ref="E8:E14">F8+G8</f>
        <v>0</v>
      </c>
      <c r="F8" s="206"/>
      <c r="G8" s="206"/>
      <c r="H8" s="213" t="e">
        <f aca="true" t="shared" si="2" ref="H8:H14">G8/E8</f>
        <v>#DIV/0!</v>
      </c>
      <c r="I8" s="206">
        <v>0</v>
      </c>
      <c r="J8" s="206">
        <f aca="true" t="shared" si="3" ref="J8:J14">I8-G8</f>
        <v>0</v>
      </c>
      <c r="K8" s="206">
        <v>0</v>
      </c>
      <c r="L8" s="206">
        <f aca="true" t="shared" si="4" ref="L8:L14">K8-F8</f>
        <v>0</v>
      </c>
      <c r="M8" s="217">
        <f aca="true" t="shared" si="5" ref="M8:M14">D8-E8</f>
        <v>0</v>
      </c>
    </row>
    <row r="9" spans="2:13" ht="23.25" customHeight="1">
      <c r="B9" s="216">
        <v>3</v>
      </c>
      <c r="C9" s="206"/>
      <c r="D9" s="206">
        <f t="shared" si="0"/>
        <v>0</v>
      </c>
      <c r="E9" s="206">
        <f t="shared" si="1"/>
        <v>0</v>
      </c>
      <c r="F9" s="206"/>
      <c r="G9" s="206"/>
      <c r="H9" s="213" t="e">
        <f t="shared" si="2"/>
        <v>#DIV/0!</v>
      </c>
      <c r="I9" s="206">
        <v>0</v>
      </c>
      <c r="J9" s="206">
        <f t="shared" si="3"/>
        <v>0</v>
      </c>
      <c r="K9" s="206">
        <v>0</v>
      </c>
      <c r="L9" s="206">
        <f t="shared" si="4"/>
        <v>0</v>
      </c>
      <c r="M9" s="217">
        <f t="shared" si="5"/>
        <v>0</v>
      </c>
    </row>
    <row r="10" spans="2:13" ht="23.25" customHeight="1">
      <c r="B10" s="216">
        <v>4</v>
      </c>
      <c r="C10" s="206"/>
      <c r="D10" s="206">
        <f t="shared" si="0"/>
        <v>0</v>
      </c>
      <c r="E10" s="206">
        <f t="shared" si="1"/>
        <v>0</v>
      </c>
      <c r="F10" s="206"/>
      <c r="G10" s="206"/>
      <c r="H10" s="213" t="e">
        <f t="shared" si="2"/>
        <v>#DIV/0!</v>
      </c>
      <c r="I10" s="206">
        <v>0</v>
      </c>
      <c r="J10" s="206">
        <f t="shared" si="3"/>
        <v>0</v>
      </c>
      <c r="K10" s="206">
        <v>0</v>
      </c>
      <c r="L10" s="206">
        <f t="shared" si="4"/>
        <v>0</v>
      </c>
      <c r="M10" s="217">
        <f t="shared" si="5"/>
        <v>0</v>
      </c>
    </row>
    <row r="11" spans="2:13" ht="24.75" customHeight="1">
      <c r="B11" s="216">
        <v>5</v>
      </c>
      <c r="C11" s="206"/>
      <c r="D11" s="206">
        <f t="shared" si="0"/>
        <v>0</v>
      </c>
      <c r="E11" s="206">
        <f t="shared" si="1"/>
        <v>0</v>
      </c>
      <c r="F11" s="206"/>
      <c r="G11" s="206"/>
      <c r="H11" s="213" t="e">
        <f t="shared" si="2"/>
        <v>#DIV/0!</v>
      </c>
      <c r="I11" s="206">
        <v>0</v>
      </c>
      <c r="J11" s="206">
        <f t="shared" si="3"/>
        <v>0</v>
      </c>
      <c r="K11" s="206">
        <v>0</v>
      </c>
      <c r="L11" s="206">
        <f t="shared" si="4"/>
        <v>0</v>
      </c>
      <c r="M11" s="217">
        <f t="shared" si="5"/>
        <v>0</v>
      </c>
    </row>
    <row r="12" spans="2:13" ht="24.75" customHeight="1">
      <c r="B12" s="216">
        <v>6</v>
      </c>
      <c r="C12" s="206"/>
      <c r="D12" s="206">
        <f t="shared" si="0"/>
        <v>0</v>
      </c>
      <c r="E12" s="206">
        <f t="shared" si="1"/>
        <v>0</v>
      </c>
      <c r="F12" s="206"/>
      <c r="G12" s="206"/>
      <c r="H12" s="213" t="e">
        <f t="shared" si="2"/>
        <v>#DIV/0!</v>
      </c>
      <c r="I12" s="206">
        <v>0</v>
      </c>
      <c r="J12" s="206">
        <f t="shared" si="3"/>
        <v>0</v>
      </c>
      <c r="K12" s="206">
        <v>0</v>
      </c>
      <c r="L12" s="206">
        <f t="shared" si="4"/>
        <v>0</v>
      </c>
      <c r="M12" s="217">
        <f t="shared" si="5"/>
        <v>0</v>
      </c>
    </row>
    <row r="13" spans="2:13" ht="24.75" customHeight="1">
      <c r="B13" s="228">
        <v>7</v>
      </c>
      <c r="C13" s="207"/>
      <c r="D13" s="206">
        <f t="shared" si="0"/>
        <v>0</v>
      </c>
      <c r="E13" s="206">
        <f t="shared" si="1"/>
        <v>0</v>
      </c>
      <c r="F13" s="207"/>
      <c r="G13" s="207"/>
      <c r="H13" s="213" t="e">
        <f t="shared" si="2"/>
        <v>#DIV/0!</v>
      </c>
      <c r="I13" s="206">
        <v>0</v>
      </c>
      <c r="J13" s="206">
        <f t="shared" si="3"/>
        <v>0</v>
      </c>
      <c r="K13" s="206">
        <v>0</v>
      </c>
      <c r="L13" s="206">
        <f t="shared" si="4"/>
        <v>0</v>
      </c>
      <c r="M13" s="217">
        <f t="shared" si="5"/>
        <v>0</v>
      </c>
    </row>
    <row r="14" spans="2:13" ht="24.75" customHeight="1">
      <c r="B14" s="228">
        <v>8</v>
      </c>
      <c r="C14" s="207"/>
      <c r="D14" s="206">
        <f t="shared" si="0"/>
        <v>0</v>
      </c>
      <c r="E14" s="206">
        <f t="shared" si="1"/>
        <v>0</v>
      </c>
      <c r="F14" s="207"/>
      <c r="G14" s="207"/>
      <c r="H14" s="213" t="e">
        <f t="shared" si="2"/>
        <v>#DIV/0!</v>
      </c>
      <c r="I14" s="206">
        <v>0</v>
      </c>
      <c r="J14" s="206">
        <f t="shared" si="3"/>
        <v>0</v>
      </c>
      <c r="K14" s="206">
        <v>0</v>
      </c>
      <c r="L14" s="206">
        <f t="shared" si="4"/>
        <v>0</v>
      </c>
      <c r="M14" s="217">
        <f t="shared" si="5"/>
        <v>0</v>
      </c>
    </row>
    <row r="15" spans="2:13" ht="24.75" customHeight="1" thickBot="1">
      <c r="B15" s="218" t="s">
        <v>54</v>
      </c>
      <c r="C15" s="219">
        <f>SUM(C7:C14)</f>
        <v>104500</v>
      </c>
      <c r="D15" s="219">
        <f>SUM(D7:D14)</f>
        <v>213612.64</v>
      </c>
      <c r="E15" s="219">
        <f>SUM(E7:E14)</f>
        <v>211362.648</v>
      </c>
      <c r="F15" s="219">
        <f>SUM(F7:F14)</f>
        <v>107056.324</v>
      </c>
      <c r="G15" s="219">
        <f>SUM(G7:G14)</f>
        <v>104306.324</v>
      </c>
      <c r="H15" s="219">
        <f>G15/E15*100</f>
        <v>49.349459323579254</v>
      </c>
      <c r="I15" s="219">
        <f>SUM(I7:I14)</f>
        <v>104306.32</v>
      </c>
      <c r="J15" s="219">
        <f>SUM(J7:J14)</f>
        <v>-0.003999999986262992</v>
      </c>
      <c r="K15" s="219">
        <f>SUM(K7:K14)</f>
        <v>109306.32</v>
      </c>
      <c r="L15" s="219">
        <f>SUM(L7:L14)</f>
        <v>2249.9960000000137</v>
      </c>
      <c r="M15" s="220">
        <f>SUM(M7:M14)</f>
        <v>2249.9920000000275</v>
      </c>
    </row>
    <row r="18" spans="2:11" ht="15">
      <c r="B18" t="s">
        <v>129</v>
      </c>
      <c r="K18" s="199"/>
    </row>
  </sheetData>
  <sheetProtection/>
  <mergeCells count="3">
    <mergeCell ref="B5:M5"/>
    <mergeCell ref="C1:M1"/>
    <mergeCell ref="C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3"/>
  <ignoredErrors>
    <ignoredError sqref="H11" evalErro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O94"/>
  <sheetViews>
    <sheetView showGridLines="0" zoomScaleSheetLayoutView="55" zoomScalePageLayoutView="0" workbookViewId="0" topLeftCell="A58">
      <selection activeCell="L81" sqref="L81"/>
    </sheetView>
  </sheetViews>
  <sheetFormatPr defaultColWidth="9.140625" defaultRowHeight="15"/>
  <cols>
    <col min="1" max="1" width="3.421875" style="0" customWidth="1"/>
    <col min="2" max="2" width="6.7109375" style="0" customWidth="1"/>
    <col min="3" max="3" width="19.00390625" style="0" customWidth="1"/>
    <col min="4" max="4" width="18.7109375" style="0" customWidth="1"/>
    <col min="5" max="5" width="15.8515625" style="0" customWidth="1"/>
    <col min="6" max="6" width="17.7109375" style="0" bestFit="1" customWidth="1"/>
    <col min="7" max="8" width="16.421875" style="0" customWidth="1"/>
    <col min="9" max="9" width="5.7109375" style="0" customWidth="1"/>
    <col min="10" max="10" width="14.140625" style="0" customWidth="1"/>
    <col min="11" max="11" width="13.28125" style="0" customWidth="1"/>
    <col min="12" max="12" width="13.57421875" style="0" customWidth="1"/>
    <col min="13" max="13" width="13.00390625" style="0" customWidth="1"/>
    <col min="14" max="14" width="14.57421875" style="0" customWidth="1"/>
    <col min="15" max="15" width="14.28125" style="0" customWidth="1"/>
    <col min="16" max="16" width="9.140625" style="0" customWidth="1"/>
  </cols>
  <sheetData>
    <row r="1" ht="15.75" thickBot="1"/>
    <row r="2" spans="2:9" ht="25.5" customHeight="1" thickBot="1">
      <c r="B2" s="244" t="s">
        <v>55</v>
      </c>
      <c r="C2" s="245"/>
      <c r="D2" s="245"/>
      <c r="E2" s="245"/>
      <c r="F2" s="245"/>
      <c r="G2" s="245"/>
      <c r="H2" s="245"/>
      <c r="I2" s="246"/>
    </row>
    <row r="3" spans="2:9" ht="15">
      <c r="B3" s="73"/>
      <c r="C3" s="2"/>
      <c r="D3" s="2"/>
      <c r="E3" s="2"/>
      <c r="F3" s="2"/>
      <c r="G3" s="2"/>
      <c r="H3" s="2"/>
      <c r="I3" s="74"/>
    </row>
    <row r="4" spans="2:9" ht="15">
      <c r="B4" s="73"/>
      <c r="C4" s="263" t="s">
        <v>29</v>
      </c>
      <c r="D4" s="263"/>
      <c r="E4" s="263"/>
      <c r="F4" s="263"/>
      <c r="G4" s="263"/>
      <c r="H4" s="263"/>
      <c r="I4" s="74"/>
    </row>
    <row r="5" spans="2:9" s="32" customFormat="1" ht="28.5" customHeight="1">
      <c r="B5" s="75"/>
      <c r="C5" s="265" t="s">
        <v>80</v>
      </c>
      <c r="D5" s="265"/>
      <c r="E5" s="265"/>
      <c r="F5" s="265"/>
      <c r="G5" s="265"/>
      <c r="H5" s="265"/>
      <c r="I5" s="88"/>
    </row>
    <row r="6" spans="2:9" ht="15">
      <c r="B6" s="73"/>
      <c r="C6" s="96"/>
      <c r="D6" s="96"/>
      <c r="E6" s="96"/>
      <c r="F6" s="96"/>
      <c r="G6" s="96"/>
      <c r="H6" s="96"/>
      <c r="I6" s="74"/>
    </row>
    <row r="7" spans="2:9" ht="15">
      <c r="B7" s="73"/>
      <c r="C7" s="76" t="s">
        <v>20</v>
      </c>
      <c r="D7" s="77"/>
      <c r="E7" s="77"/>
      <c r="F7" s="77"/>
      <c r="G7" s="77"/>
      <c r="H7" s="77"/>
      <c r="I7" s="74"/>
    </row>
    <row r="8" spans="2:9" ht="15">
      <c r="B8" s="73"/>
      <c r="C8" s="78"/>
      <c r="D8" s="77"/>
      <c r="E8" s="77"/>
      <c r="F8" s="77"/>
      <c r="G8" s="77"/>
      <c r="H8" s="77"/>
      <c r="I8" s="74"/>
    </row>
    <row r="9" spans="2:9" ht="30">
      <c r="B9" s="73"/>
      <c r="C9" s="133" t="s">
        <v>21</v>
      </c>
      <c r="D9" s="3" t="s">
        <v>22</v>
      </c>
      <c r="E9" s="3" t="s">
        <v>23</v>
      </c>
      <c r="F9" s="4" t="s">
        <v>24</v>
      </c>
      <c r="G9" s="4" t="s">
        <v>69</v>
      </c>
      <c r="H9" s="4" t="s">
        <v>53</v>
      </c>
      <c r="I9" s="82"/>
    </row>
    <row r="10" spans="2:9" ht="15">
      <c r="B10" s="73"/>
      <c r="C10" s="5" t="s">
        <v>81</v>
      </c>
      <c r="D10" s="6">
        <v>11256.11</v>
      </c>
      <c r="E10" s="7">
        <v>0.8</v>
      </c>
      <c r="F10" s="8">
        <f>D10*E10</f>
        <v>9004.888</v>
      </c>
      <c r="G10" s="8">
        <f aca="true" t="shared" si="0" ref="G10:G16">F10-H10</f>
        <v>4502.444</v>
      </c>
      <c r="H10" s="9">
        <f aca="true" t="shared" si="1" ref="H10:H15">F10/2</f>
        <v>4502.444</v>
      </c>
      <c r="I10" s="82"/>
    </row>
    <row r="11" spans="2:9" ht="15">
      <c r="B11" s="73"/>
      <c r="C11" s="5" t="s">
        <v>82</v>
      </c>
      <c r="D11" s="6">
        <v>9159.03</v>
      </c>
      <c r="E11" s="7">
        <v>0.8</v>
      </c>
      <c r="F11" s="8">
        <f aca="true" t="shared" si="2" ref="F11:F16">D11*E11</f>
        <v>7327.224000000001</v>
      </c>
      <c r="G11" s="8">
        <f t="shared" si="0"/>
        <v>3663.6120000000005</v>
      </c>
      <c r="H11" s="10">
        <f t="shared" si="1"/>
        <v>3663.6120000000005</v>
      </c>
      <c r="I11" s="82"/>
    </row>
    <row r="12" spans="2:9" ht="15">
      <c r="B12" s="73"/>
      <c r="C12" s="5" t="s">
        <v>83</v>
      </c>
      <c r="D12" s="6">
        <v>11256.11</v>
      </c>
      <c r="E12" s="7">
        <v>0.8</v>
      </c>
      <c r="F12" s="8">
        <f t="shared" si="2"/>
        <v>9004.888</v>
      </c>
      <c r="G12" s="8">
        <f t="shared" si="0"/>
        <v>4502.444</v>
      </c>
      <c r="H12" s="10">
        <f t="shared" si="1"/>
        <v>4502.444</v>
      </c>
      <c r="I12" s="82"/>
    </row>
    <row r="13" spans="2:9" ht="15">
      <c r="B13" s="73"/>
      <c r="C13" s="5" t="s">
        <v>84</v>
      </c>
      <c r="D13" s="6">
        <v>11256.11</v>
      </c>
      <c r="E13" s="7">
        <v>0.8</v>
      </c>
      <c r="F13" s="8">
        <f t="shared" si="2"/>
        <v>9004.888</v>
      </c>
      <c r="G13" s="8">
        <f t="shared" si="0"/>
        <v>4502.444</v>
      </c>
      <c r="H13" s="10">
        <f t="shared" si="1"/>
        <v>4502.444</v>
      </c>
      <c r="I13" s="82"/>
    </row>
    <row r="14" spans="2:9" ht="15">
      <c r="B14" s="73"/>
      <c r="C14" s="5" t="s">
        <v>85</v>
      </c>
      <c r="D14" s="6">
        <v>11256.11</v>
      </c>
      <c r="E14" s="7">
        <v>0.8</v>
      </c>
      <c r="F14" s="8">
        <f t="shared" si="2"/>
        <v>9004.888</v>
      </c>
      <c r="G14" s="8">
        <f t="shared" si="0"/>
        <v>4502.444</v>
      </c>
      <c r="H14" s="10">
        <f t="shared" si="1"/>
        <v>4502.444</v>
      </c>
      <c r="I14" s="82"/>
    </row>
    <row r="15" spans="2:9" ht="15">
      <c r="B15" s="73"/>
      <c r="C15" s="5" t="s">
        <v>86</v>
      </c>
      <c r="D15" s="6">
        <v>10949.13</v>
      </c>
      <c r="E15" s="7">
        <v>0.8</v>
      </c>
      <c r="F15" s="8">
        <f t="shared" si="2"/>
        <v>8759.304</v>
      </c>
      <c r="G15" s="8">
        <f t="shared" si="0"/>
        <v>4379.652</v>
      </c>
      <c r="H15" s="10">
        <f t="shared" si="1"/>
        <v>4379.652</v>
      </c>
      <c r="I15" s="82"/>
    </row>
    <row r="16" spans="2:15" s="58" customFormat="1" ht="15">
      <c r="B16" s="79"/>
      <c r="C16" s="16" t="s">
        <v>25</v>
      </c>
      <c r="D16" s="59">
        <f>SUM(D10:D15)</f>
        <v>65132.6</v>
      </c>
      <c r="E16" s="60">
        <v>0.8</v>
      </c>
      <c r="F16" s="61">
        <f t="shared" si="2"/>
        <v>52106.08</v>
      </c>
      <c r="G16" s="53">
        <f t="shared" si="0"/>
        <v>26053.04</v>
      </c>
      <c r="H16" s="62">
        <f>F16/2</f>
        <v>26053.04</v>
      </c>
      <c r="I16" s="89"/>
      <c r="L16" s="63"/>
      <c r="M16" s="63"/>
      <c r="N16" s="63"/>
      <c r="O16" s="63"/>
    </row>
    <row r="17" spans="2:15" ht="15">
      <c r="B17" s="73"/>
      <c r="C17" s="77"/>
      <c r="D17" s="77"/>
      <c r="E17" s="77"/>
      <c r="F17" s="77"/>
      <c r="G17" s="77"/>
      <c r="H17" s="77"/>
      <c r="I17" s="82"/>
      <c r="L17" s="12"/>
      <c r="M17" s="12"/>
      <c r="N17" s="12"/>
      <c r="O17" s="13"/>
    </row>
    <row r="18" spans="2:15" ht="15">
      <c r="B18" s="73"/>
      <c r="C18" s="76" t="s">
        <v>20</v>
      </c>
      <c r="D18" s="77"/>
      <c r="E18" s="77"/>
      <c r="F18" s="77"/>
      <c r="G18" s="77"/>
      <c r="H18" s="77"/>
      <c r="I18" s="82"/>
      <c r="L18" s="12"/>
      <c r="M18" s="12"/>
      <c r="N18" s="12"/>
      <c r="O18" s="14"/>
    </row>
    <row r="19" spans="2:15" ht="15">
      <c r="B19" s="73"/>
      <c r="C19" s="78"/>
      <c r="D19" s="77"/>
      <c r="E19" s="77"/>
      <c r="F19" s="77"/>
      <c r="G19" s="77"/>
      <c r="H19" s="77"/>
      <c r="I19" s="82"/>
      <c r="L19" s="2"/>
      <c r="M19" s="2"/>
      <c r="N19" s="2"/>
      <c r="O19" s="13"/>
    </row>
    <row r="20" spans="2:15" s="58" customFormat="1" ht="30">
      <c r="B20" s="79"/>
      <c r="C20" s="66" t="s">
        <v>21</v>
      </c>
      <c r="D20" s="3" t="s">
        <v>22</v>
      </c>
      <c r="E20" s="3" t="s">
        <v>23</v>
      </c>
      <c r="F20" s="4" t="s">
        <v>24</v>
      </c>
      <c r="G20" s="4" t="s">
        <v>69</v>
      </c>
      <c r="H20" s="4" t="s">
        <v>53</v>
      </c>
      <c r="I20" s="89"/>
      <c r="L20" s="67"/>
      <c r="M20" s="67"/>
      <c r="N20" s="68"/>
      <c r="O20" s="69"/>
    </row>
    <row r="21" spans="2:15" ht="15">
      <c r="B21" s="73"/>
      <c r="C21" s="5" t="s">
        <v>81</v>
      </c>
      <c r="D21" s="6">
        <v>13009.2</v>
      </c>
      <c r="E21" s="7">
        <v>0.55</v>
      </c>
      <c r="F21" s="8">
        <f aca="true" t="shared" si="3" ref="F21:F27">D21*E21</f>
        <v>7155.060000000001</v>
      </c>
      <c r="G21" s="8">
        <f aca="true" t="shared" si="4" ref="G21:G27">F21-H21</f>
        <v>3577.5300000000007</v>
      </c>
      <c r="H21" s="9">
        <f aca="true" t="shared" si="5" ref="H21:H26">+F21/2</f>
        <v>3577.5300000000007</v>
      </c>
      <c r="I21" s="82"/>
      <c r="L21" s="2"/>
      <c r="M21" s="2"/>
      <c r="N21" s="2"/>
      <c r="O21" s="13"/>
    </row>
    <row r="22" spans="2:15" ht="15">
      <c r="B22" s="73"/>
      <c r="C22" s="5" t="s">
        <v>82</v>
      </c>
      <c r="D22" s="6">
        <v>13009.2</v>
      </c>
      <c r="E22" s="7">
        <v>0.55</v>
      </c>
      <c r="F22" s="8">
        <f t="shared" si="3"/>
        <v>7155.060000000001</v>
      </c>
      <c r="G22" s="8">
        <f t="shared" si="4"/>
        <v>3577.5300000000007</v>
      </c>
      <c r="H22" s="9">
        <f t="shared" si="5"/>
        <v>3577.5300000000007</v>
      </c>
      <c r="I22" s="82"/>
      <c r="L22" s="15"/>
      <c r="M22" s="15"/>
      <c r="N22" s="15"/>
      <c r="O22" s="13"/>
    </row>
    <row r="23" spans="2:9" ht="15">
      <c r="B23" s="73"/>
      <c r="C23" s="5" t="s">
        <v>83</v>
      </c>
      <c r="D23" s="6">
        <v>13009.2</v>
      </c>
      <c r="E23" s="7">
        <v>0.55</v>
      </c>
      <c r="F23" s="8">
        <f t="shared" si="3"/>
        <v>7155.060000000001</v>
      </c>
      <c r="G23" s="8">
        <f t="shared" si="4"/>
        <v>3577.5300000000007</v>
      </c>
      <c r="H23" s="9">
        <f t="shared" si="5"/>
        <v>3577.5300000000007</v>
      </c>
      <c r="I23" s="82"/>
    </row>
    <row r="24" spans="2:9" ht="15">
      <c r="B24" s="73"/>
      <c r="C24" s="5" t="s">
        <v>84</v>
      </c>
      <c r="D24" s="6">
        <v>13009.2</v>
      </c>
      <c r="E24" s="7">
        <v>0.55</v>
      </c>
      <c r="F24" s="8">
        <f t="shared" si="3"/>
        <v>7155.060000000001</v>
      </c>
      <c r="G24" s="8">
        <f t="shared" si="4"/>
        <v>3577.5300000000007</v>
      </c>
      <c r="H24" s="9">
        <f t="shared" si="5"/>
        <v>3577.5300000000007</v>
      </c>
      <c r="I24" s="82"/>
    </row>
    <row r="25" spans="2:9" ht="15">
      <c r="B25" s="73"/>
      <c r="C25" s="5" t="s">
        <v>85</v>
      </c>
      <c r="D25" s="6">
        <v>13009.2</v>
      </c>
      <c r="E25" s="7">
        <v>0.55</v>
      </c>
      <c r="F25" s="8">
        <f t="shared" si="3"/>
        <v>7155.060000000001</v>
      </c>
      <c r="G25" s="8">
        <f t="shared" si="4"/>
        <v>3577.5300000000007</v>
      </c>
      <c r="H25" s="9">
        <f t="shared" si="5"/>
        <v>3577.5300000000007</v>
      </c>
      <c r="I25" s="82"/>
    </row>
    <row r="26" spans="2:9" ht="15">
      <c r="B26" s="73"/>
      <c r="C26" s="5" t="s">
        <v>86</v>
      </c>
      <c r="D26" s="6">
        <v>13009.2</v>
      </c>
      <c r="E26" s="7">
        <v>0.55</v>
      </c>
      <c r="F26" s="8">
        <f t="shared" si="3"/>
        <v>7155.060000000001</v>
      </c>
      <c r="G26" s="8">
        <f t="shared" si="4"/>
        <v>3577.5300000000007</v>
      </c>
      <c r="H26" s="9">
        <f t="shared" si="5"/>
        <v>3577.5300000000007</v>
      </c>
      <c r="I26" s="82"/>
    </row>
    <row r="27" spans="2:9" s="58" customFormat="1" ht="15">
      <c r="B27" s="79"/>
      <c r="C27" s="64" t="s">
        <v>25</v>
      </c>
      <c r="D27" s="65">
        <f>SUM(D21:D26)</f>
        <v>78055.2</v>
      </c>
      <c r="E27" s="60">
        <v>0.55</v>
      </c>
      <c r="F27" s="61">
        <f t="shared" si="3"/>
        <v>42930.36</v>
      </c>
      <c r="G27" s="53">
        <f t="shared" si="4"/>
        <v>21465.18</v>
      </c>
      <c r="H27" s="61">
        <f>SUM(H21:H26)</f>
        <v>21465.18</v>
      </c>
      <c r="I27" s="89"/>
    </row>
    <row r="28" spans="2:9" ht="15">
      <c r="B28" s="73"/>
      <c r="C28" s="77"/>
      <c r="D28" s="77"/>
      <c r="E28" s="77"/>
      <c r="F28" s="77"/>
      <c r="G28" s="77"/>
      <c r="H28" s="77"/>
      <c r="I28" s="82"/>
    </row>
    <row r="29" spans="2:9" s="58" customFormat="1" ht="15">
      <c r="B29" s="79"/>
      <c r="C29" s="80" t="s">
        <v>20</v>
      </c>
      <c r="D29" s="80"/>
      <c r="E29" s="80"/>
      <c r="F29" s="80"/>
      <c r="G29" s="80"/>
      <c r="H29" s="80"/>
      <c r="I29" s="89"/>
    </row>
    <row r="30" spans="2:9" ht="15">
      <c r="B30" s="73"/>
      <c r="C30" s="78"/>
      <c r="D30" s="77"/>
      <c r="E30" s="77"/>
      <c r="F30" s="77"/>
      <c r="G30" s="77"/>
      <c r="H30" s="77"/>
      <c r="I30" s="82"/>
    </row>
    <row r="31" spans="2:9" s="58" customFormat="1" ht="30">
      <c r="B31" s="79"/>
      <c r="C31" s="66" t="s">
        <v>21</v>
      </c>
      <c r="D31" s="3" t="s">
        <v>22</v>
      </c>
      <c r="E31" s="3" t="s">
        <v>23</v>
      </c>
      <c r="F31" s="4" t="s">
        <v>24</v>
      </c>
      <c r="G31" s="4" t="s">
        <v>69</v>
      </c>
      <c r="H31" s="4" t="s">
        <v>53</v>
      </c>
      <c r="I31" s="89"/>
    </row>
    <row r="32" spans="2:9" ht="15">
      <c r="B32" s="73"/>
      <c r="C32" s="5" t="s">
        <v>81</v>
      </c>
      <c r="D32" s="6">
        <v>9376</v>
      </c>
      <c r="E32" s="7">
        <v>0.4</v>
      </c>
      <c r="F32" s="8">
        <f>D32*E32</f>
        <v>3750.4</v>
      </c>
      <c r="G32" s="8">
        <f aca="true" t="shared" si="6" ref="G32:G38">F32-H32</f>
        <v>1875.2</v>
      </c>
      <c r="H32" s="9">
        <f aca="true" t="shared" si="7" ref="H32:H37">F32/2</f>
        <v>1875.2</v>
      </c>
      <c r="I32" s="82"/>
    </row>
    <row r="33" spans="2:9" ht="15">
      <c r="B33" s="73"/>
      <c r="C33" s="5" t="s">
        <v>82</v>
      </c>
      <c r="D33" s="6">
        <v>9376</v>
      </c>
      <c r="E33" s="7">
        <v>0.4</v>
      </c>
      <c r="F33" s="8">
        <f aca="true" t="shared" si="8" ref="F33:F38">D33*E33</f>
        <v>3750.4</v>
      </c>
      <c r="G33" s="8">
        <f t="shared" si="6"/>
        <v>1875.2</v>
      </c>
      <c r="H33" s="10">
        <f t="shared" si="7"/>
        <v>1875.2</v>
      </c>
      <c r="I33" s="82"/>
    </row>
    <row r="34" spans="2:9" ht="15">
      <c r="B34" s="73"/>
      <c r="C34" s="5" t="s">
        <v>83</v>
      </c>
      <c r="D34" s="6">
        <v>9376</v>
      </c>
      <c r="E34" s="7">
        <v>0.4</v>
      </c>
      <c r="F34" s="8">
        <f t="shared" si="8"/>
        <v>3750.4</v>
      </c>
      <c r="G34" s="8">
        <f t="shared" si="6"/>
        <v>1875.2</v>
      </c>
      <c r="H34" s="10">
        <f t="shared" si="7"/>
        <v>1875.2</v>
      </c>
      <c r="I34" s="82"/>
    </row>
    <row r="35" spans="2:9" ht="15">
      <c r="B35" s="73"/>
      <c r="C35" s="5" t="s">
        <v>84</v>
      </c>
      <c r="D35" s="6">
        <v>9376</v>
      </c>
      <c r="E35" s="7">
        <v>0.4</v>
      </c>
      <c r="F35" s="8">
        <f t="shared" si="8"/>
        <v>3750.4</v>
      </c>
      <c r="G35" s="8">
        <f t="shared" si="6"/>
        <v>1875.2</v>
      </c>
      <c r="H35" s="10">
        <f t="shared" si="7"/>
        <v>1875.2</v>
      </c>
      <c r="I35" s="82"/>
    </row>
    <row r="36" spans="2:9" ht="15">
      <c r="B36" s="73"/>
      <c r="C36" s="5" t="s">
        <v>85</v>
      </c>
      <c r="D36" s="6">
        <v>9376</v>
      </c>
      <c r="E36" s="7">
        <v>0.4</v>
      </c>
      <c r="F36" s="8">
        <f t="shared" si="8"/>
        <v>3750.4</v>
      </c>
      <c r="G36" s="8">
        <f t="shared" si="6"/>
        <v>1875.2</v>
      </c>
      <c r="H36" s="10">
        <f t="shared" si="7"/>
        <v>1875.2</v>
      </c>
      <c r="I36" s="82"/>
    </row>
    <row r="37" spans="2:9" ht="15">
      <c r="B37" s="73"/>
      <c r="C37" s="5" t="s">
        <v>86</v>
      </c>
      <c r="D37" s="6">
        <v>13829.6</v>
      </c>
      <c r="E37" s="7">
        <v>0.4</v>
      </c>
      <c r="F37" s="8">
        <f t="shared" si="8"/>
        <v>5531.84</v>
      </c>
      <c r="G37" s="8">
        <f t="shared" si="6"/>
        <v>2765.92</v>
      </c>
      <c r="H37" s="10">
        <f t="shared" si="7"/>
        <v>2765.92</v>
      </c>
      <c r="I37" s="82"/>
    </row>
    <row r="38" spans="2:9" s="58" customFormat="1" ht="15">
      <c r="B38" s="79"/>
      <c r="C38" s="16" t="s">
        <v>25</v>
      </c>
      <c r="D38" s="59">
        <f>SUM(D32:D37)</f>
        <v>60709.6</v>
      </c>
      <c r="E38" s="60">
        <v>0.4</v>
      </c>
      <c r="F38" s="61">
        <f t="shared" si="8"/>
        <v>24283.84</v>
      </c>
      <c r="G38" s="53">
        <f t="shared" si="6"/>
        <v>12141.92</v>
      </c>
      <c r="H38" s="62">
        <f>F38/2</f>
        <v>12141.92</v>
      </c>
      <c r="I38" s="89"/>
    </row>
    <row r="39" spans="2:9" ht="15">
      <c r="B39" s="73"/>
      <c r="C39" s="77"/>
      <c r="D39" s="77"/>
      <c r="E39" s="77"/>
      <c r="F39" s="77"/>
      <c r="G39" s="77"/>
      <c r="H39" s="77"/>
      <c r="I39" s="82"/>
    </row>
    <row r="40" spans="2:9" ht="15">
      <c r="B40" s="73"/>
      <c r="C40" s="76" t="s">
        <v>20</v>
      </c>
      <c r="D40" s="77"/>
      <c r="E40" s="77"/>
      <c r="F40" s="77"/>
      <c r="G40" s="77"/>
      <c r="H40" s="77"/>
      <c r="I40" s="82"/>
    </row>
    <row r="41" spans="2:9" ht="15">
      <c r="B41" s="73"/>
      <c r="C41" s="78"/>
      <c r="D41" s="77"/>
      <c r="E41" s="77"/>
      <c r="F41" s="77"/>
      <c r="G41" s="77"/>
      <c r="H41" s="77"/>
      <c r="I41" s="82"/>
    </row>
    <row r="42" spans="2:9" s="58" customFormat="1" ht="30">
      <c r="B42" s="79"/>
      <c r="C42" s="66" t="s">
        <v>21</v>
      </c>
      <c r="D42" s="3" t="s">
        <v>22</v>
      </c>
      <c r="E42" s="3" t="s">
        <v>23</v>
      </c>
      <c r="F42" s="4" t="s">
        <v>24</v>
      </c>
      <c r="G42" s="4" t="s">
        <v>69</v>
      </c>
      <c r="H42" s="4" t="s">
        <v>53</v>
      </c>
      <c r="I42" s="89"/>
    </row>
    <row r="43" spans="2:9" ht="15">
      <c r="B43" s="73"/>
      <c r="C43" s="5" t="s">
        <v>81</v>
      </c>
      <c r="D43" s="6">
        <v>10481.92</v>
      </c>
      <c r="E43" s="7">
        <v>0.2</v>
      </c>
      <c r="F43" s="8">
        <f>D43*E43</f>
        <v>2096.384</v>
      </c>
      <c r="G43" s="8">
        <f aca="true" t="shared" si="9" ref="G43:G49">F43-H43</f>
        <v>1048.192</v>
      </c>
      <c r="H43" s="9">
        <f aca="true" t="shared" si="10" ref="H43:H48">F43/2</f>
        <v>1048.192</v>
      </c>
      <c r="I43" s="82"/>
    </row>
    <row r="44" spans="2:9" ht="15">
      <c r="B44" s="73"/>
      <c r="C44" s="5" t="s">
        <v>82</v>
      </c>
      <c r="D44" s="6">
        <v>10481.92</v>
      </c>
      <c r="E44" s="7">
        <v>0.2</v>
      </c>
      <c r="F44" s="8">
        <f aca="true" t="shared" si="11" ref="F44:F49">D44*E44</f>
        <v>2096.384</v>
      </c>
      <c r="G44" s="8">
        <f t="shared" si="9"/>
        <v>1048.192</v>
      </c>
      <c r="H44" s="10">
        <f t="shared" si="10"/>
        <v>1048.192</v>
      </c>
      <c r="I44" s="82"/>
    </row>
    <row r="45" spans="2:9" ht="15">
      <c r="B45" s="73"/>
      <c r="C45" s="5" t="s">
        <v>83</v>
      </c>
      <c r="D45" s="6">
        <v>10481.92</v>
      </c>
      <c r="E45" s="7">
        <v>0.2</v>
      </c>
      <c r="F45" s="8">
        <f t="shared" si="11"/>
        <v>2096.384</v>
      </c>
      <c r="G45" s="8">
        <f t="shared" si="9"/>
        <v>1048.192</v>
      </c>
      <c r="H45" s="10">
        <f t="shared" si="10"/>
        <v>1048.192</v>
      </c>
      <c r="I45" s="82"/>
    </row>
    <row r="46" spans="2:9" ht="15">
      <c r="B46" s="73"/>
      <c r="C46" s="5" t="s">
        <v>84</v>
      </c>
      <c r="D46" s="6">
        <v>10481.92</v>
      </c>
      <c r="E46" s="7">
        <v>0.2</v>
      </c>
      <c r="F46" s="8">
        <f t="shared" si="11"/>
        <v>2096.384</v>
      </c>
      <c r="G46" s="8">
        <f t="shared" si="9"/>
        <v>1048.192</v>
      </c>
      <c r="H46" s="10">
        <f t="shared" si="10"/>
        <v>1048.192</v>
      </c>
      <c r="I46" s="82"/>
    </row>
    <row r="47" spans="2:9" ht="15">
      <c r="B47" s="73"/>
      <c r="C47" s="5" t="s">
        <v>85</v>
      </c>
      <c r="D47" s="6">
        <v>10481.92</v>
      </c>
      <c r="E47" s="7">
        <v>0.2</v>
      </c>
      <c r="F47" s="8">
        <f t="shared" si="11"/>
        <v>2096.384</v>
      </c>
      <c r="G47" s="8">
        <f t="shared" si="9"/>
        <v>1048.192</v>
      </c>
      <c r="H47" s="10">
        <f t="shared" si="10"/>
        <v>1048.192</v>
      </c>
      <c r="I47" s="82"/>
    </row>
    <row r="48" spans="2:9" ht="15">
      <c r="B48" s="73"/>
      <c r="C48" s="5" t="s">
        <v>86</v>
      </c>
      <c r="D48" s="6">
        <v>11332.52</v>
      </c>
      <c r="E48" s="7">
        <v>0.2</v>
      </c>
      <c r="F48" s="8">
        <f t="shared" si="11"/>
        <v>2266.5040000000004</v>
      </c>
      <c r="G48" s="8">
        <f t="shared" si="9"/>
        <v>1133.2520000000002</v>
      </c>
      <c r="H48" s="10">
        <f t="shared" si="10"/>
        <v>1133.2520000000002</v>
      </c>
      <c r="I48" s="82"/>
    </row>
    <row r="49" spans="2:9" ht="15">
      <c r="B49" s="73"/>
      <c r="C49" s="16" t="s">
        <v>25</v>
      </c>
      <c r="D49" s="11">
        <f>SUM(D43:D48)</f>
        <v>63742.119999999995</v>
      </c>
      <c r="E49" s="7">
        <v>0.2</v>
      </c>
      <c r="F49" s="8">
        <f t="shared" si="11"/>
        <v>12748.423999999999</v>
      </c>
      <c r="G49" s="53">
        <f t="shared" si="9"/>
        <v>6374.2119999999995</v>
      </c>
      <c r="H49" s="10">
        <f>F49/2</f>
        <v>6374.2119999999995</v>
      </c>
      <c r="I49" s="82"/>
    </row>
    <row r="50" spans="2:9" ht="15">
      <c r="B50" s="73"/>
      <c r="C50" s="77"/>
      <c r="D50" s="77"/>
      <c r="E50" s="77"/>
      <c r="F50" s="77"/>
      <c r="G50" s="77"/>
      <c r="H50" s="77"/>
      <c r="I50" s="82"/>
    </row>
    <row r="51" spans="2:9" ht="15">
      <c r="B51" s="73"/>
      <c r="C51" s="76" t="s">
        <v>20</v>
      </c>
      <c r="D51" s="77"/>
      <c r="E51" s="77"/>
      <c r="F51" s="77"/>
      <c r="G51" s="77"/>
      <c r="H51" s="77"/>
      <c r="I51" s="82"/>
    </row>
    <row r="52" spans="2:9" ht="15">
      <c r="B52" s="73"/>
      <c r="C52" s="78"/>
      <c r="D52" s="77"/>
      <c r="E52" s="77"/>
      <c r="F52" s="77"/>
      <c r="G52" s="77"/>
      <c r="H52" s="77"/>
      <c r="I52" s="82"/>
    </row>
    <row r="53" spans="2:9" s="58" customFormat="1" ht="30">
      <c r="B53" s="79"/>
      <c r="C53" s="66" t="s">
        <v>21</v>
      </c>
      <c r="D53" s="3" t="s">
        <v>22</v>
      </c>
      <c r="E53" s="3" t="s">
        <v>23</v>
      </c>
      <c r="F53" s="4" t="s">
        <v>24</v>
      </c>
      <c r="G53" s="4" t="s">
        <v>69</v>
      </c>
      <c r="H53" s="4" t="s">
        <v>53</v>
      </c>
      <c r="I53" s="89"/>
    </row>
    <row r="54" spans="2:9" ht="15">
      <c r="B54" s="73"/>
      <c r="C54" s="5" t="s">
        <v>81</v>
      </c>
      <c r="D54" s="6">
        <v>10481.92</v>
      </c>
      <c r="E54" s="7">
        <v>0.2</v>
      </c>
      <c r="F54" s="8">
        <f>D54*E54</f>
        <v>2096.384</v>
      </c>
      <c r="G54" s="8">
        <f aca="true" t="shared" si="12" ref="G54:G60">F54-H54</f>
        <v>1048.192</v>
      </c>
      <c r="H54" s="9">
        <f aca="true" t="shared" si="13" ref="H54:H59">F54/2</f>
        <v>1048.192</v>
      </c>
      <c r="I54" s="82"/>
    </row>
    <row r="55" spans="2:9" ht="15">
      <c r="B55" s="73"/>
      <c r="C55" s="5" t="s">
        <v>82</v>
      </c>
      <c r="D55" s="6">
        <v>10481.92</v>
      </c>
      <c r="E55" s="7">
        <v>0.2</v>
      </c>
      <c r="F55" s="8">
        <f aca="true" t="shared" si="14" ref="F55:F60">D55*E55</f>
        <v>2096.384</v>
      </c>
      <c r="G55" s="8">
        <f t="shared" si="12"/>
        <v>1048.192</v>
      </c>
      <c r="H55" s="10">
        <f t="shared" si="13"/>
        <v>1048.192</v>
      </c>
      <c r="I55" s="82"/>
    </row>
    <row r="56" spans="2:9" ht="15">
      <c r="B56" s="73"/>
      <c r="C56" s="5" t="s">
        <v>83</v>
      </c>
      <c r="D56" s="6">
        <v>8766.7</v>
      </c>
      <c r="E56" s="7">
        <v>0.2</v>
      </c>
      <c r="F56" s="8">
        <f t="shared" si="14"/>
        <v>1753.3400000000001</v>
      </c>
      <c r="G56" s="8">
        <f t="shared" si="12"/>
        <v>876.6700000000001</v>
      </c>
      <c r="H56" s="10">
        <f t="shared" si="13"/>
        <v>876.6700000000001</v>
      </c>
      <c r="I56" s="82"/>
    </row>
    <row r="57" spans="2:9" ht="15">
      <c r="B57" s="73"/>
      <c r="C57" s="5" t="s">
        <v>84</v>
      </c>
      <c r="D57" s="6">
        <v>10481.92</v>
      </c>
      <c r="E57" s="7">
        <v>0.2</v>
      </c>
      <c r="F57" s="8">
        <f t="shared" si="14"/>
        <v>2096.384</v>
      </c>
      <c r="G57" s="8">
        <f t="shared" si="12"/>
        <v>1048.192</v>
      </c>
      <c r="H57" s="10">
        <f t="shared" si="13"/>
        <v>1048.192</v>
      </c>
      <c r="I57" s="82"/>
    </row>
    <row r="58" spans="2:9" ht="15">
      <c r="B58" s="73"/>
      <c r="C58" s="5" t="s">
        <v>85</v>
      </c>
      <c r="D58" s="6">
        <v>10481.92</v>
      </c>
      <c r="E58" s="7">
        <v>0.2</v>
      </c>
      <c r="F58" s="8">
        <f t="shared" si="14"/>
        <v>2096.384</v>
      </c>
      <c r="G58" s="8">
        <f t="shared" si="12"/>
        <v>1048.192</v>
      </c>
      <c r="H58" s="10">
        <f t="shared" si="13"/>
        <v>1048.192</v>
      </c>
      <c r="I58" s="82"/>
    </row>
    <row r="59" spans="2:9" ht="15">
      <c r="B59" s="73"/>
      <c r="C59" s="5" t="s">
        <v>86</v>
      </c>
      <c r="D59" s="6">
        <v>0</v>
      </c>
      <c r="E59" s="7">
        <v>0.2</v>
      </c>
      <c r="F59" s="8">
        <f t="shared" si="14"/>
        <v>0</v>
      </c>
      <c r="G59" s="8">
        <f t="shared" si="12"/>
        <v>0</v>
      </c>
      <c r="H59" s="10">
        <f t="shared" si="13"/>
        <v>0</v>
      </c>
      <c r="I59" s="82"/>
    </row>
    <row r="60" spans="2:9" s="58" customFormat="1" ht="15">
      <c r="B60" s="79"/>
      <c r="C60" s="16" t="s">
        <v>25</v>
      </c>
      <c r="D60" s="59">
        <f>SUM(D54:D59)</f>
        <v>50694.38</v>
      </c>
      <c r="E60" s="60">
        <v>0.2</v>
      </c>
      <c r="F60" s="61">
        <f t="shared" si="14"/>
        <v>10138.876</v>
      </c>
      <c r="G60" s="53">
        <f t="shared" si="12"/>
        <v>5069.438</v>
      </c>
      <c r="H60" s="62">
        <f>F60/2</f>
        <v>5069.438</v>
      </c>
      <c r="I60" s="89"/>
    </row>
    <row r="61" spans="2:9" ht="15">
      <c r="B61" s="73"/>
      <c r="C61" s="77"/>
      <c r="D61" s="77"/>
      <c r="E61" s="77"/>
      <c r="F61" s="77"/>
      <c r="G61" s="77"/>
      <c r="H61" s="77"/>
      <c r="I61" s="82"/>
    </row>
    <row r="62" spans="2:9" ht="15">
      <c r="B62" s="73"/>
      <c r="C62" s="76" t="s">
        <v>20</v>
      </c>
      <c r="D62" s="77"/>
      <c r="E62" s="77"/>
      <c r="F62" s="77"/>
      <c r="G62" s="77"/>
      <c r="H62" s="77"/>
      <c r="I62" s="82"/>
    </row>
    <row r="63" spans="2:9" ht="15">
      <c r="B63" s="73"/>
      <c r="C63" s="78"/>
      <c r="D63" s="77"/>
      <c r="E63" s="77"/>
      <c r="F63" s="77"/>
      <c r="G63" s="77"/>
      <c r="H63" s="77"/>
      <c r="I63" s="82"/>
    </row>
    <row r="64" spans="2:9" s="58" customFormat="1" ht="30">
      <c r="B64" s="79"/>
      <c r="C64" s="66" t="s">
        <v>21</v>
      </c>
      <c r="D64" s="3" t="s">
        <v>22</v>
      </c>
      <c r="E64" s="3" t="s">
        <v>23</v>
      </c>
      <c r="F64" s="4" t="s">
        <v>24</v>
      </c>
      <c r="G64" s="4" t="s">
        <v>69</v>
      </c>
      <c r="H64" s="4" t="s">
        <v>53</v>
      </c>
      <c r="I64" s="89"/>
    </row>
    <row r="65" spans="2:9" ht="15">
      <c r="B65" s="73"/>
      <c r="C65" s="5" t="s">
        <v>81</v>
      </c>
      <c r="D65" s="6">
        <v>0</v>
      </c>
      <c r="E65" s="7">
        <v>0</v>
      </c>
      <c r="F65" s="8">
        <f>D65*E65</f>
        <v>0</v>
      </c>
      <c r="G65" s="8">
        <f aca="true" t="shared" si="15" ref="G65:G70">F65-H65</f>
        <v>0</v>
      </c>
      <c r="H65" s="9">
        <f aca="true" t="shared" si="16" ref="H65:H70">F65/2</f>
        <v>0</v>
      </c>
      <c r="I65" s="82"/>
    </row>
    <row r="66" spans="2:9" ht="15">
      <c r="B66" s="73"/>
      <c r="C66" s="5" t="s">
        <v>82</v>
      </c>
      <c r="D66" s="6">
        <v>0</v>
      </c>
      <c r="E66" s="7">
        <v>0</v>
      </c>
      <c r="F66" s="8">
        <f aca="true" t="shared" si="17" ref="F66:F71">D66*E66</f>
        <v>0</v>
      </c>
      <c r="G66" s="8">
        <f t="shared" si="15"/>
        <v>0</v>
      </c>
      <c r="H66" s="10">
        <f t="shared" si="16"/>
        <v>0</v>
      </c>
      <c r="I66" s="82"/>
    </row>
    <row r="67" spans="2:9" ht="15">
      <c r="B67" s="73"/>
      <c r="C67" s="5" t="s">
        <v>83</v>
      </c>
      <c r="D67" s="6">
        <v>0</v>
      </c>
      <c r="E67" s="7">
        <v>0</v>
      </c>
      <c r="F67" s="8">
        <f t="shared" si="17"/>
        <v>0</v>
      </c>
      <c r="G67" s="8">
        <f t="shared" si="15"/>
        <v>0</v>
      </c>
      <c r="H67" s="10">
        <f t="shared" si="16"/>
        <v>0</v>
      </c>
      <c r="I67" s="82"/>
    </row>
    <row r="68" spans="2:9" ht="15">
      <c r="B68" s="73"/>
      <c r="C68" s="5" t="s">
        <v>84</v>
      </c>
      <c r="D68" s="6">
        <v>0</v>
      </c>
      <c r="E68" s="7">
        <v>0</v>
      </c>
      <c r="F68" s="8">
        <f t="shared" si="17"/>
        <v>0</v>
      </c>
      <c r="G68" s="8">
        <f t="shared" si="15"/>
        <v>0</v>
      </c>
      <c r="H68" s="10">
        <f t="shared" si="16"/>
        <v>0</v>
      </c>
      <c r="I68" s="82"/>
    </row>
    <row r="69" spans="2:9" ht="15">
      <c r="B69" s="73"/>
      <c r="C69" s="5" t="s">
        <v>85</v>
      </c>
      <c r="D69" s="6">
        <v>0</v>
      </c>
      <c r="E69" s="7">
        <v>0</v>
      </c>
      <c r="F69" s="8">
        <f t="shared" si="17"/>
        <v>0</v>
      </c>
      <c r="G69" s="8">
        <f t="shared" si="15"/>
        <v>0</v>
      </c>
      <c r="H69" s="10">
        <f t="shared" si="16"/>
        <v>0</v>
      </c>
      <c r="I69" s="82"/>
    </row>
    <row r="70" spans="2:9" ht="15">
      <c r="B70" s="73"/>
      <c r="C70" s="5" t="s">
        <v>86</v>
      </c>
      <c r="D70" s="6">
        <v>7025.34</v>
      </c>
      <c r="E70" s="7">
        <v>0.2</v>
      </c>
      <c r="F70" s="8">
        <f t="shared" si="17"/>
        <v>1405.0680000000002</v>
      </c>
      <c r="G70" s="8">
        <f t="shared" si="15"/>
        <v>702.5340000000001</v>
      </c>
      <c r="H70" s="10">
        <f t="shared" si="16"/>
        <v>702.5340000000001</v>
      </c>
      <c r="I70" s="82"/>
    </row>
    <row r="71" spans="2:9" ht="15">
      <c r="B71" s="73"/>
      <c r="C71" s="16" t="s">
        <v>25</v>
      </c>
      <c r="D71" s="54">
        <f>SUM(D65:D70)</f>
        <v>7025.34</v>
      </c>
      <c r="E71" s="55">
        <v>0.2</v>
      </c>
      <c r="F71" s="56">
        <f t="shared" si="17"/>
        <v>1405.0680000000002</v>
      </c>
      <c r="G71" s="53">
        <f>SUM(G65:G70)</f>
        <v>702.5340000000001</v>
      </c>
      <c r="H71" s="57">
        <f>F71/2</f>
        <v>702.5340000000001</v>
      </c>
      <c r="I71" s="82"/>
    </row>
    <row r="72" spans="2:9" ht="15.75" thickBot="1">
      <c r="B72" s="73"/>
      <c r="C72" s="81"/>
      <c r="D72" s="81"/>
      <c r="E72" s="81"/>
      <c r="F72" s="81"/>
      <c r="G72" s="81"/>
      <c r="H72" s="81"/>
      <c r="I72" s="82"/>
    </row>
    <row r="73" spans="2:9" ht="47.25" customHeight="1" thickBot="1">
      <c r="B73" s="73"/>
      <c r="C73" s="169" t="s">
        <v>104</v>
      </c>
      <c r="D73" s="168">
        <v>71806.32</v>
      </c>
      <c r="E73" s="81"/>
      <c r="F73" s="81"/>
      <c r="G73" s="81"/>
      <c r="H73" s="81"/>
      <c r="I73" s="82"/>
    </row>
    <row r="74" spans="2:9" ht="45.75" customHeight="1" thickBot="1">
      <c r="B74" s="73"/>
      <c r="C74" s="169" t="s">
        <v>59</v>
      </c>
      <c r="D74" s="168">
        <v>71806.32</v>
      </c>
      <c r="E74" s="81"/>
      <c r="F74" s="81"/>
      <c r="G74" s="81"/>
      <c r="H74" s="81"/>
      <c r="I74" s="82"/>
    </row>
    <row r="75" spans="2:9" ht="15">
      <c r="B75" s="73"/>
      <c r="C75" s="83"/>
      <c r="D75" s="81"/>
      <c r="E75" s="81"/>
      <c r="F75" s="81"/>
      <c r="G75" s="81"/>
      <c r="H75" s="81"/>
      <c r="I75" s="82"/>
    </row>
    <row r="76" spans="2:9" s="58" customFormat="1" ht="33.75" customHeight="1">
      <c r="B76" s="84" t="s">
        <v>26</v>
      </c>
      <c r="C76" s="70" t="s">
        <v>27</v>
      </c>
      <c r="D76" s="71" t="s">
        <v>22</v>
      </c>
      <c r="E76" s="70" t="s">
        <v>23</v>
      </c>
      <c r="F76" s="70" t="s">
        <v>107</v>
      </c>
      <c r="G76" s="202" t="s">
        <v>108</v>
      </c>
      <c r="H76" s="201" t="s">
        <v>109</v>
      </c>
      <c r="I76" s="89"/>
    </row>
    <row r="77" spans="2:9" ht="15">
      <c r="B77" s="85">
        <v>1</v>
      </c>
      <c r="C77" s="17"/>
      <c r="D77" s="18">
        <f>D16</f>
        <v>65132.6</v>
      </c>
      <c r="E77" s="19">
        <f>E16</f>
        <v>0.8</v>
      </c>
      <c r="F77" s="20">
        <f>F16</f>
        <v>52106.08</v>
      </c>
      <c r="G77" s="21">
        <f aca="true" t="shared" si="18" ref="G77:G82">F77-H77</f>
        <v>26053.04</v>
      </c>
      <c r="H77" s="21">
        <f>H16</f>
        <v>26053.04</v>
      </c>
      <c r="I77" s="74"/>
    </row>
    <row r="78" spans="2:9" ht="15">
      <c r="B78" s="86">
        <v>2</v>
      </c>
      <c r="C78" s="22"/>
      <c r="D78" s="23">
        <f>D27</f>
        <v>78055.2</v>
      </c>
      <c r="E78" s="24">
        <f>E27</f>
        <v>0.55</v>
      </c>
      <c r="F78" s="25">
        <f>F27</f>
        <v>42930.36</v>
      </c>
      <c r="G78" s="26">
        <f t="shared" si="18"/>
        <v>21465.18</v>
      </c>
      <c r="H78" s="26">
        <f>H27</f>
        <v>21465.18</v>
      </c>
      <c r="I78" s="74"/>
    </row>
    <row r="79" spans="2:9" ht="15">
      <c r="B79" s="86">
        <v>3</v>
      </c>
      <c r="C79" s="22"/>
      <c r="D79" s="23">
        <f>D38</f>
        <v>60709.6</v>
      </c>
      <c r="E79" s="24">
        <f>E38</f>
        <v>0.4</v>
      </c>
      <c r="F79" s="25">
        <f>F38</f>
        <v>24283.84</v>
      </c>
      <c r="G79" s="26">
        <f t="shared" si="18"/>
        <v>12141.92</v>
      </c>
      <c r="H79" s="26">
        <f>H38</f>
        <v>12141.92</v>
      </c>
      <c r="I79" s="74"/>
    </row>
    <row r="80" spans="2:9" ht="15">
      <c r="B80" s="86">
        <v>4</v>
      </c>
      <c r="C80" s="22"/>
      <c r="D80" s="23">
        <f>D49</f>
        <v>63742.119999999995</v>
      </c>
      <c r="E80" s="24">
        <f>E49</f>
        <v>0.2</v>
      </c>
      <c r="F80" s="25">
        <f>F49</f>
        <v>12748.423999999999</v>
      </c>
      <c r="G80" s="26">
        <f t="shared" si="18"/>
        <v>6374.2119999999995</v>
      </c>
      <c r="H80" s="26">
        <f>H49</f>
        <v>6374.2119999999995</v>
      </c>
      <c r="I80" s="74"/>
    </row>
    <row r="81" spans="2:9" ht="15">
      <c r="B81" s="86">
        <v>5</v>
      </c>
      <c r="C81" s="22"/>
      <c r="D81" s="23">
        <f>D60</f>
        <v>50694.38</v>
      </c>
      <c r="E81" s="24">
        <f>E60</f>
        <v>0.2</v>
      </c>
      <c r="F81" s="25">
        <f>F60</f>
        <v>10138.876</v>
      </c>
      <c r="G81" s="26">
        <f>F81-H81</f>
        <v>5069.438</v>
      </c>
      <c r="H81" s="26">
        <f>H60</f>
        <v>5069.438</v>
      </c>
      <c r="I81" s="74"/>
    </row>
    <row r="82" spans="2:13" ht="15">
      <c r="B82" s="87">
        <v>6</v>
      </c>
      <c r="C82" s="27"/>
      <c r="D82" s="28">
        <f>D71</f>
        <v>7025.34</v>
      </c>
      <c r="E82" s="29">
        <f>E71</f>
        <v>0.2</v>
      </c>
      <c r="F82" s="30">
        <f>F71</f>
        <v>1405.0680000000002</v>
      </c>
      <c r="G82" s="31">
        <f t="shared" si="18"/>
        <v>702.5340000000001</v>
      </c>
      <c r="H82" s="31">
        <f>H71</f>
        <v>702.5340000000001</v>
      </c>
      <c r="I82" s="74"/>
      <c r="M82" s="199"/>
    </row>
    <row r="83" spans="2:9" s="58" customFormat="1" ht="15">
      <c r="B83" s="90" t="s">
        <v>28</v>
      </c>
      <c r="C83" s="72" t="s">
        <v>54</v>
      </c>
      <c r="D83" s="51">
        <f>SUM(D77:D82)</f>
        <v>325359.24000000005</v>
      </c>
      <c r="E83" s="52"/>
      <c r="F83" s="53">
        <f>SUM(F77:F82)</f>
        <v>143612.648</v>
      </c>
      <c r="G83" s="174">
        <f>SUM(G77:G82)</f>
        <v>71806.324</v>
      </c>
      <c r="H83" s="53">
        <f>SUM(H77:H82)</f>
        <v>71806.324</v>
      </c>
      <c r="I83" s="89"/>
    </row>
    <row r="84" spans="2:9" ht="15">
      <c r="B84" s="73"/>
      <c r="C84" s="2"/>
      <c r="D84" s="2"/>
      <c r="E84" s="2"/>
      <c r="F84" s="2"/>
      <c r="G84" s="2"/>
      <c r="H84" s="2"/>
      <c r="I84" s="74"/>
    </row>
    <row r="85" spans="2:9" ht="31.5" customHeight="1">
      <c r="B85" s="73"/>
      <c r="C85" s="91" t="s">
        <v>32</v>
      </c>
      <c r="D85" s="264" t="s">
        <v>33</v>
      </c>
      <c r="E85" s="264"/>
      <c r="F85" s="264"/>
      <c r="G85" s="264"/>
      <c r="H85" s="264"/>
      <c r="I85" s="92"/>
    </row>
    <row r="86" spans="2:9" ht="15.75" thickBot="1">
      <c r="B86" s="93"/>
      <c r="C86" s="94"/>
      <c r="D86" s="94"/>
      <c r="E86" s="94"/>
      <c r="F86" s="94"/>
      <c r="G86" s="94"/>
      <c r="H86" s="94"/>
      <c r="I86" s="95"/>
    </row>
    <row r="87" spans="2:9" ht="15">
      <c r="B87" s="229" t="s">
        <v>127</v>
      </c>
      <c r="C87" s="230"/>
      <c r="D87" s="230"/>
      <c r="E87" s="230"/>
      <c r="F87" s="230"/>
      <c r="G87" s="230"/>
      <c r="H87" s="230"/>
      <c r="I87" s="221"/>
    </row>
    <row r="88" spans="2:9" ht="15">
      <c r="B88" s="73"/>
      <c r="C88" s="2"/>
      <c r="D88" s="2"/>
      <c r="E88" s="2"/>
      <c r="F88" s="2"/>
      <c r="G88" s="2"/>
      <c r="H88" s="2"/>
      <c r="I88" s="74"/>
    </row>
    <row r="89" spans="2:9" ht="15">
      <c r="B89" s="73"/>
      <c r="C89" s="2"/>
      <c r="D89" s="2"/>
      <c r="E89" s="2"/>
      <c r="F89" s="2"/>
      <c r="G89" s="2"/>
      <c r="H89" s="2"/>
      <c r="I89" s="74"/>
    </row>
    <row r="90" spans="2:9" ht="15">
      <c r="B90" s="73"/>
      <c r="C90" s="2"/>
      <c r="D90" s="2"/>
      <c r="E90" s="2"/>
      <c r="F90" s="2"/>
      <c r="G90" s="2"/>
      <c r="H90" s="2"/>
      <c r="I90" s="74"/>
    </row>
    <row r="91" spans="2:9" ht="15">
      <c r="B91" s="73"/>
      <c r="C91" s="2"/>
      <c r="D91" s="2"/>
      <c r="E91" s="2"/>
      <c r="F91" s="2"/>
      <c r="G91" s="2"/>
      <c r="H91" s="2"/>
      <c r="I91" s="74"/>
    </row>
    <row r="92" spans="2:9" ht="15">
      <c r="B92" s="73"/>
      <c r="C92" s="2"/>
      <c r="D92" s="2"/>
      <c r="E92" s="2"/>
      <c r="F92" s="2"/>
      <c r="G92" s="2"/>
      <c r="H92" s="2"/>
      <c r="I92" s="74"/>
    </row>
    <row r="93" spans="2:9" ht="15">
      <c r="B93" s="73"/>
      <c r="C93" s="2"/>
      <c r="D93" s="2"/>
      <c r="E93" s="2"/>
      <c r="F93" s="2"/>
      <c r="G93" s="2"/>
      <c r="H93" s="2"/>
      <c r="I93" s="74"/>
    </row>
    <row r="94" spans="2:9" ht="15.75" thickBot="1">
      <c r="B94" s="93"/>
      <c r="C94" s="94"/>
      <c r="D94" s="94"/>
      <c r="E94" s="94"/>
      <c r="F94" s="94"/>
      <c r="G94" s="94"/>
      <c r="H94" s="94"/>
      <c r="I94" s="95"/>
    </row>
  </sheetData>
  <sheetProtection/>
  <mergeCells count="4">
    <mergeCell ref="C4:H4"/>
    <mergeCell ref="B2:I2"/>
    <mergeCell ref="D85:H85"/>
    <mergeCell ref="C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H86"/>
  <sheetViews>
    <sheetView showGridLines="0" zoomScale="115" zoomScaleNormal="115" zoomScalePageLayoutView="0" workbookViewId="0" topLeftCell="A1">
      <selection activeCell="K10" sqref="K10"/>
    </sheetView>
  </sheetViews>
  <sheetFormatPr defaultColWidth="9.140625" defaultRowHeight="15"/>
  <cols>
    <col min="1" max="1" width="2.8515625" style="0" customWidth="1"/>
    <col min="2" max="2" width="7.421875" style="0" customWidth="1"/>
    <col min="3" max="3" width="23.57421875" style="0" customWidth="1"/>
    <col min="4" max="4" width="16.421875" style="1" customWidth="1"/>
    <col min="5" max="5" width="14.421875" style="0" customWidth="1"/>
    <col min="6" max="6" width="14.00390625" style="0" customWidth="1"/>
    <col min="7" max="7" width="29.8515625" style="0" customWidth="1"/>
  </cols>
  <sheetData>
    <row r="1" ht="15.75" thickBot="1">
      <c r="D1" s="205" t="s">
        <v>110</v>
      </c>
    </row>
    <row r="2" spans="2:8" ht="25.5" customHeight="1" thickBot="1">
      <c r="B2" s="266" t="s">
        <v>41</v>
      </c>
      <c r="C2" s="267"/>
      <c r="D2" s="267"/>
      <c r="E2" s="267"/>
      <c r="F2" s="267"/>
      <c r="G2" s="268"/>
      <c r="H2" s="2"/>
    </row>
    <row r="3" spans="2:8" ht="30.75" thickBot="1">
      <c r="B3" s="148" t="s">
        <v>56</v>
      </c>
      <c r="C3" s="149" t="s">
        <v>11</v>
      </c>
      <c r="D3" s="134" t="s">
        <v>111</v>
      </c>
      <c r="E3" s="203" t="s">
        <v>108</v>
      </c>
      <c r="F3" s="204" t="s">
        <v>109</v>
      </c>
      <c r="G3" s="134" t="s">
        <v>12</v>
      </c>
      <c r="H3" s="2"/>
    </row>
    <row r="4" spans="2:8" ht="30">
      <c r="B4" s="122">
        <v>1</v>
      </c>
      <c r="C4" s="141" t="s">
        <v>140</v>
      </c>
      <c r="D4" s="131">
        <v>20000</v>
      </c>
      <c r="E4" s="126">
        <v>10500</v>
      </c>
      <c r="F4" s="131">
        <f aca="true" t="shared" si="0" ref="F4:F10">D4-E4</f>
        <v>9500</v>
      </c>
      <c r="G4" s="147" t="s">
        <v>13</v>
      </c>
      <c r="H4" s="2"/>
    </row>
    <row r="5" spans="2:8" ht="30">
      <c r="B5" s="123">
        <v>2</v>
      </c>
      <c r="C5" s="154" t="s">
        <v>141</v>
      </c>
      <c r="D5" s="107">
        <v>2000</v>
      </c>
      <c r="E5" s="111">
        <v>1250</v>
      </c>
      <c r="F5" s="107">
        <f t="shared" si="0"/>
        <v>750</v>
      </c>
      <c r="G5" s="115" t="s">
        <v>14</v>
      </c>
      <c r="H5" s="2"/>
    </row>
    <row r="6" spans="2:8" ht="36.75" customHeight="1">
      <c r="B6" s="123">
        <v>3</v>
      </c>
      <c r="C6" s="154" t="s">
        <v>142</v>
      </c>
      <c r="D6" s="107">
        <v>5000</v>
      </c>
      <c r="E6" s="111">
        <v>3000</v>
      </c>
      <c r="F6" s="107">
        <f t="shared" si="0"/>
        <v>2000</v>
      </c>
      <c r="G6" s="115" t="s">
        <v>15</v>
      </c>
      <c r="H6" s="2"/>
    </row>
    <row r="7" spans="2:8" ht="44.25" customHeight="1" thickBot="1">
      <c r="B7" s="152">
        <v>4</v>
      </c>
      <c r="C7" s="155" t="s">
        <v>143</v>
      </c>
      <c r="D7" s="108">
        <v>500</v>
      </c>
      <c r="E7" s="112">
        <v>500</v>
      </c>
      <c r="F7" s="108">
        <f t="shared" si="0"/>
        <v>0</v>
      </c>
      <c r="G7" s="116" t="s">
        <v>47</v>
      </c>
      <c r="H7" s="2"/>
    </row>
    <row r="8" spans="2:8" ht="44.25" customHeight="1" thickBot="1">
      <c r="B8" s="153"/>
      <c r="C8" s="156" t="s">
        <v>57</v>
      </c>
      <c r="D8" s="109"/>
      <c r="E8" s="113"/>
      <c r="F8" s="109">
        <f t="shared" si="0"/>
        <v>0</v>
      </c>
      <c r="G8" s="117" t="s">
        <v>57</v>
      </c>
      <c r="H8" s="2"/>
    </row>
    <row r="9" spans="2:8" ht="30" customHeight="1" thickBot="1">
      <c r="B9" s="150">
        <v>5</v>
      </c>
      <c r="C9" s="151" t="s">
        <v>19</v>
      </c>
      <c r="D9" s="120">
        <f>SUM(D4:D7)</f>
        <v>27500</v>
      </c>
      <c r="E9" s="121">
        <f>SUM(E4:E7)</f>
        <v>15250</v>
      </c>
      <c r="F9" s="120">
        <f t="shared" si="0"/>
        <v>12250</v>
      </c>
      <c r="G9" s="119"/>
      <c r="H9" s="2"/>
    </row>
    <row r="10" spans="2:8" ht="30" customHeight="1">
      <c r="B10" s="122">
        <v>6</v>
      </c>
      <c r="C10" s="141" t="s">
        <v>45</v>
      </c>
      <c r="D10" s="126">
        <v>25000</v>
      </c>
      <c r="E10" s="172">
        <v>12500</v>
      </c>
      <c r="F10" s="175">
        <f t="shared" si="0"/>
        <v>12500</v>
      </c>
      <c r="G10" s="128"/>
      <c r="H10" s="2"/>
    </row>
    <row r="11" spans="2:8" ht="30.75" thickBot="1">
      <c r="B11" s="124">
        <v>7</v>
      </c>
      <c r="C11" s="142" t="s">
        <v>46</v>
      </c>
      <c r="D11" s="127">
        <f>D10-D9</f>
        <v>-2500</v>
      </c>
      <c r="E11" s="173">
        <f>E10-E9</f>
        <v>-2750</v>
      </c>
      <c r="F11" s="132">
        <f>F9-F10</f>
        <v>-250</v>
      </c>
      <c r="G11" s="130"/>
      <c r="H11" s="2"/>
    </row>
    <row r="12" spans="2:8" ht="63" customHeight="1" thickBot="1">
      <c r="B12" s="269" t="s">
        <v>103</v>
      </c>
      <c r="C12" s="270"/>
      <c r="D12" s="270"/>
      <c r="E12" s="270"/>
      <c r="F12" s="270"/>
      <c r="G12" s="271"/>
      <c r="H12" s="2"/>
    </row>
    <row r="13" spans="2:8" ht="15">
      <c r="B13" s="229" t="s">
        <v>127</v>
      </c>
      <c r="C13" s="230"/>
      <c r="D13" s="231"/>
      <c r="E13" s="230"/>
      <c r="F13" s="230"/>
      <c r="G13" s="221"/>
      <c r="H13" s="2"/>
    </row>
    <row r="14" spans="2:8" ht="15">
      <c r="B14" s="73"/>
      <c r="C14" s="2"/>
      <c r="D14" s="232"/>
      <c r="E14" s="2"/>
      <c r="F14" s="2"/>
      <c r="G14" s="74"/>
      <c r="H14" s="2"/>
    </row>
    <row r="15" spans="2:8" ht="15">
      <c r="B15" s="73"/>
      <c r="C15" s="2"/>
      <c r="D15" s="232"/>
      <c r="E15" s="2"/>
      <c r="F15" s="2"/>
      <c r="G15" s="74"/>
      <c r="H15" s="2"/>
    </row>
    <row r="16" spans="2:8" ht="15">
      <c r="B16" s="73"/>
      <c r="C16" s="2"/>
      <c r="D16" s="232"/>
      <c r="E16" s="2"/>
      <c r="F16" s="2"/>
      <c r="G16" s="74"/>
      <c r="H16" s="2"/>
    </row>
    <row r="17" spans="2:8" ht="15.75" thickBot="1">
      <c r="B17" s="93"/>
      <c r="C17" s="94"/>
      <c r="D17" s="233"/>
      <c r="E17" s="94"/>
      <c r="F17" s="94"/>
      <c r="G17" s="95"/>
      <c r="H17" s="2"/>
    </row>
    <row r="18" ht="15">
      <c r="H18" s="2"/>
    </row>
    <row r="19" ht="15">
      <c r="H19" s="2"/>
    </row>
    <row r="20" ht="15">
      <c r="H20" s="2"/>
    </row>
    <row r="21" ht="15">
      <c r="H21" s="2"/>
    </row>
    <row r="22" ht="15">
      <c r="H22" s="2"/>
    </row>
    <row r="23" ht="15">
      <c r="H23" s="2"/>
    </row>
    <row r="24" ht="15">
      <c r="H24" s="2"/>
    </row>
    <row r="25" ht="15">
      <c r="H25" s="2"/>
    </row>
    <row r="26" ht="15">
      <c r="H26" s="2"/>
    </row>
    <row r="27" ht="15">
      <c r="H27" s="2"/>
    </row>
    <row r="28" ht="15">
      <c r="H28" s="2"/>
    </row>
    <row r="29" ht="15">
      <c r="H29" s="2"/>
    </row>
    <row r="30" ht="15">
      <c r="H30" s="2"/>
    </row>
    <row r="31" ht="15">
      <c r="H31" s="2"/>
    </row>
    <row r="32" ht="15">
      <c r="H32" s="2"/>
    </row>
    <row r="33" ht="15">
      <c r="H33" s="2"/>
    </row>
    <row r="34" ht="15">
      <c r="H34" s="2"/>
    </row>
    <row r="35" ht="15">
      <c r="H35" s="2"/>
    </row>
    <row r="36" ht="15">
      <c r="H36" s="2"/>
    </row>
    <row r="37" ht="15">
      <c r="H37" s="2"/>
    </row>
    <row r="38" ht="15">
      <c r="H38" s="2"/>
    </row>
    <row r="39" ht="15">
      <c r="H39" s="2"/>
    </row>
    <row r="40" ht="15">
      <c r="H40" s="2"/>
    </row>
    <row r="41" ht="15">
      <c r="H41" s="2"/>
    </row>
    <row r="42" ht="15">
      <c r="H42" s="2"/>
    </row>
    <row r="43" ht="15">
      <c r="H43" s="2"/>
    </row>
    <row r="44" ht="15">
      <c r="H44" s="2"/>
    </row>
    <row r="45" ht="15">
      <c r="H45" s="2"/>
    </row>
    <row r="46" ht="15">
      <c r="H46" s="2"/>
    </row>
    <row r="47" ht="15">
      <c r="H47" s="2"/>
    </row>
    <row r="48" ht="15">
      <c r="H48" s="2"/>
    </row>
    <row r="49" ht="15">
      <c r="H49" s="2"/>
    </row>
    <row r="50" ht="15">
      <c r="H50" s="2"/>
    </row>
    <row r="51" ht="15">
      <c r="H51" s="2"/>
    </row>
    <row r="52" ht="15">
      <c r="H52" s="2"/>
    </row>
    <row r="53" ht="15">
      <c r="H53" s="2"/>
    </row>
    <row r="54" ht="15">
      <c r="H54" s="2"/>
    </row>
    <row r="55" ht="15">
      <c r="H55" s="2"/>
    </row>
    <row r="56" ht="15">
      <c r="H56" s="2"/>
    </row>
    <row r="57" ht="15">
      <c r="H57" s="2"/>
    </row>
    <row r="58" ht="15">
      <c r="H58" s="2"/>
    </row>
    <row r="59" ht="15">
      <c r="H59" s="2"/>
    </row>
    <row r="60" ht="15">
      <c r="H60" s="2"/>
    </row>
    <row r="61" ht="15">
      <c r="H61" s="2"/>
    </row>
    <row r="62" ht="15">
      <c r="H62" s="2"/>
    </row>
    <row r="63" ht="15">
      <c r="H63" s="2"/>
    </row>
    <row r="64" ht="15">
      <c r="H64" s="2"/>
    </row>
    <row r="65" ht="15">
      <c r="H65" s="2"/>
    </row>
    <row r="66" ht="15">
      <c r="H66" s="2"/>
    </row>
    <row r="67" ht="15">
      <c r="H67" s="2"/>
    </row>
    <row r="68" ht="15">
      <c r="H68" s="2"/>
    </row>
    <row r="69" ht="15">
      <c r="H69" s="2"/>
    </row>
    <row r="70" ht="15">
      <c r="H70" s="2"/>
    </row>
    <row r="71" ht="15">
      <c r="H71" s="2"/>
    </row>
    <row r="72" ht="15">
      <c r="H72" s="2"/>
    </row>
    <row r="73" ht="15">
      <c r="H73" s="2"/>
    </row>
    <row r="74" ht="15">
      <c r="H74" s="2"/>
    </row>
    <row r="75" ht="15">
      <c r="H75" s="2"/>
    </row>
    <row r="76" ht="15">
      <c r="H76" s="2"/>
    </row>
    <row r="77" ht="15">
      <c r="H77" s="2"/>
    </row>
    <row r="78" ht="15">
      <c r="H78" s="2"/>
    </row>
    <row r="79" ht="15">
      <c r="H79" s="2"/>
    </row>
    <row r="80" ht="15">
      <c r="H80" s="2"/>
    </row>
    <row r="81" ht="15">
      <c r="H81" s="2"/>
    </row>
    <row r="82" ht="15">
      <c r="H82" s="2"/>
    </row>
    <row r="83" ht="15">
      <c r="H83" s="2"/>
    </row>
    <row r="84" ht="15">
      <c r="H84" s="2"/>
    </row>
    <row r="85" ht="15">
      <c r="H85" s="2"/>
    </row>
    <row r="86" ht="15">
      <c r="H86" s="2"/>
    </row>
  </sheetData>
  <sheetProtection/>
  <mergeCells count="2">
    <mergeCell ref="B2:G2"/>
    <mergeCell ref="B12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41"/>
  <sheetViews>
    <sheetView showGridLines="0" zoomScale="115" zoomScaleNormal="115" zoomScalePageLayoutView="0" workbookViewId="0" topLeftCell="A1">
      <selection activeCell="L8" sqref="L8"/>
    </sheetView>
  </sheetViews>
  <sheetFormatPr defaultColWidth="9.140625" defaultRowHeight="15"/>
  <cols>
    <col min="1" max="1" width="2.57421875" style="0" customWidth="1"/>
    <col min="2" max="2" width="6.57421875" style="0" customWidth="1"/>
    <col min="3" max="3" width="22.421875" style="0" customWidth="1"/>
    <col min="4" max="4" width="16.140625" style="1" customWidth="1"/>
    <col min="5" max="5" width="15.8515625" style="0" customWidth="1"/>
    <col min="6" max="6" width="13.8515625" style="0" customWidth="1"/>
    <col min="7" max="7" width="33.00390625" style="0" customWidth="1"/>
  </cols>
  <sheetData>
    <row r="1" ht="15.75" thickBot="1">
      <c r="D1" s="205" t="s">
        <v>110</v>
      </c>
    </row>
    <row r="2" spans="2:8" ht="25.5" customHeight="1" thickBot="1">
      <c r="B2" s="266" t="s">
        <v>42</v>
      </c>
      <c r="C2" s="267"/>
      <c r="D2" s="267"/>
      <c r="E2" s="267"/>
      <c r="F2" s="267"/>
      <c r="G2" s="268"/>
      <c r="H2" s="176"/>
    </row>
    <row r="3" spans="2:8" ht="30.75" thickBot="1">
      <c r="B3" s="148" t="s">
        <v>56</v>
      </c>
      <c r="C3" s="149" t="s">
        <v>11</v>
      </c>
      <c r="D3" s="134" t="s">
        <v>111</v>
      </c>
      <c r="E3" s="203" t="s">
        <v>108</v>
      </c>
      <c r="F3" s="204" t="s">
        <v>109</v>
      </c>
      <c r="G3" s="134" t="s">
        <v>12</v>
      </c>
      <c r="H3" s="176"/>
    </row>
    <row r="4" spans="2:8" ht="30">
      <c r="B4" s="122">
        <v>1</v>
      </c>
      <c r="C4" s="141" t="s">
        <v>138</v>
      </c>
      <c r="D4" s="126">
        <v>10000</v>
      </c>
      <c r="E4" s="131">
        <v>5000</v>
      </c>
      <c r="F4" s="131">
        <f>D4-E4</f>
        <v>5000</v>
      </c>
      <c r="G4" s="147" t="s">
        <v>58</v>
      </c>
      <c r="H4" s="176"/>
    </row>
    <row r="5" spans="2:8" ht="30">
      <c r="B5" s="123">
        <v>2</v>
      </c>
      <c r="C5" s="154" t="s">
        <v>139</v>
      </c>
      <c r="D5" s="111">
        <v>10000</v>
      </c>
      <c r="E5" s="107">
        <v>5000</v>
      </c>
      <c r="F5" s="107">
        <f>D5-E5</f>
        <v>5000</v>
      </c>
      <c r="G5" s="115" t="s">
        <v>18</v>
      </c>
      <c r="H5" s="176"/>
    </row>
    <row r="6" spans="2:8" ht="21.75" customHeight="1" thickBot="1">
      <c r="B6" s="124"/>
      <c r="C6" s="48" t="s">
        <v>57</v>
      </c>
      <c r="D6" s="127"/>
      <c r="E6" s="173"/>
      <c r="F6" s="132">
        <f>D6-E6</f>
        <v>0</v>
      </c>
      <c r="G6" s="139" t="s">
        <v>57</v>
      </c>
      <c r="H6" s="176"/>
    </row>
    <row r="7" spans="2:8" ht="30" customHeight="1" thickBot="1">
      <c r="B7" s="143">
        <v>3</v>
      </c>
      <c r="C7" s="144" t="s">
        <v>19</v>
      </c>
      <c r="D7" s="145">
        <f>SUM(D4:D5)</f>
        <v>20000</v>
      </c>
      <c r="E7" s="146">
        <f>SUM(E4:E5)</f>
        <v>10000</v>
      </c>
      <c r="F7" s="145">
        <f>D7-E7</f>
        <v>10000</v>
      </c>
      <c r="G7" s="118"/>
      <c r="H7" s="176"/>
    </row>
    <row r="8" spans="2:8" ht="30" customHeight="1">
      <c r="B8" s="98">
        <v>4</v>
      </c>
      <c r="C8" s="136" t="s">
        <v>45</v>
      </c>
      <c r="D8" s="106">
        <v>25000</v>
      </c>
      <c r="E8" s="110">
        <v>15000</v>
      </c>
      <c r="F8" s="106">
        <f>D8-E8</f>
        <v>10000</v>
      </c>
      <c r="G8" s="114"/>
      <c r="H8" s="176"/>
    </row>
    <row r="9" spans="2:8" ht="45.75" customHeight="1" thickBot="1">
      <c r="B9" s="100">
        <v>5</v>
      </c>
      <c r="C9" s="157" t="s">
        <v>46</v>
      </c>
      <c r="D9" s="132">
        <f>D8-D7</f>
        <v>5000</v>
      </c>
      <c r="E9" s="127">
        <f>E8-E7</f>
        <v>5000</v>
      </c>
      <c r="F9" s="132">
        <f>F8-F7</f>
        <v>0</v>
      </c>
      <c r="G9" s="139"/>
      <c r="H9" s="176"/>
    </row>
    <row r="10" spans="2:8" ht="66" customHeight="1" thickBot="1">
      <c r="B10" s="269" t="s">
        <v>103</v>
      </c>
      <c r="C10" s="270"/>
      <c r="D10" s="270"/>
      <c r="E10" s="270"/>
      <c r="F10" s="270"/>
      <c r="G10" s="271"/>
      <c r="H10" s="176"/>
    </row>
    <row r="11" spans="2:8" ht="15">
      <c r="B11" s="229" t="s">
        <v>127</v>
      </c>
      <c r="C11" s="234"/>
      <c r="D11" s="235"/>
      <c r="E11" s="234"/>
      <c r="F11" s="234"/>
      <c r="G11" s="236"/>
      <c r="H11" s="176"/>
    </row>
    <row r="12" spans="2:8" ht="15">
      <c r="B12" s="237"/>
      <c r="C12" s="176"/>
      <c r="D12" s="238"/>
      <c r="E12" s="176"/>
      <c r="F12" s="176"/>
      <c r="G12" s="239"/>
      <c r="H12" s="176"/>
    </row>
    <row r="13" spans="2:8" ht="15">
      <c r="B13" s="237"/>
      <c r="C13" s="176"/>
      <c r="D13" s="238"/>
      <c r="E13" s="176"/>
      <c r="F13" s="176"/>
      <c r="G13" s="239"/>
      <c r="H13" s="176"/>
    </row>
    <row r="14" spans="2:8" ht="15">
      <c r="B14" s="237"/>
      <c r="C14" s="176"/>
      <c r="D14" s="238"/>
      <c r="E14" s="176"/>
      <c r="F14" s="176"/>
      <c r="G14" s="239"/>
      <c r="H14" s="176"/>
    </row>
    <row r="15" spans="2:8" ht="15">
      <c r="B15" s="237"/>
      <c r="C15" s="176"/>
      <c r="D15" s="238"/>
      <c r="E15" s="176"/>
      <c r="F15" s="176"/>
      <c r="G15" s="239"/>
      <c r="H15" s="176"/>
    </row>
    <row r="16" spans="2:8" ht="15.75" thickBot="1">
      <c r="B16" s="240"/>
      <c r="C16" s="241"/>
      <c r="D16" s="242"/>
      <c r="E16" s="241"/>
      <c r="F16" s="241"/>
      <c r="G16" s="243"/>
      <c r="H16" s="176"/>
    </row>
    <row r="17" spans="2:8" ht="15">
      <c r="B17" s="177"/>
      <c r="C17" s="177"/>
      <c r="D17" s="178"/>
      <c r="E17" s="177"/>
      <c r="F17" s="177"/>
      <c r="G17" s="177"/>
      <c r="H17" s="176"/>
    </row>
    <row r="18" spans="2:8" ht="15">
      <c r="B18" s="177"/>
      <c r="C18" s="177"/>
      <c r="D18" s="178"/>
      <c r="E18" s="177"/>
      <c r="F18" s="177"/>
      <c r="G18" s="177"/>
      <c r="H18" s="176"/>
    </row>
    <row r="19" spans="2:8" ht="15">
      <c r="B19" s="177"/>
      <c r="C19" s="177"/>
      <c r="D19" s="178"/>
      <c r="E19" s="177"/>
      <c r="F19" s="177"/>
      <c r="G19" s="177"/>
      <c r="H19" s="176"/>
    </row>
    <row r="20" spans="2:8" ht="15">
      <c r="B20" s="177"/>
      <c r="C20" s="177"/>
      <c r="D20" s="178"/>
      <c r="E20" s="177"/>
      <c r="F20" s="177"/>
      <c r="G20" s="177"/>
      <c r="H20" s="176"/>
    </row>
    <row r="21" spans="2:8" ht="15">
      <c r="B21" s="177"/>
      <c r="C21" s="177"/>
      <c r="D21" s="178"/>
      <c r="E21" s="177"/>
      <c r="F21" s="177"/>
      <c r="G21" s="177"/>
      <c r="H21" s="176"/>
    </row>
    <row r="22" spans="2:8" ht="15">
      <c r="B22" s="177"/>
      <c r="C22" s="177"/>
      <c r="D22" s="178"/>
      <c r="E22" s="177"/>
      <c r="F22" s="177"/>
      <c r="G22" s="177"/>
      <c r="H22" s="176"/>
    </row>
    <row r="23" spans="2:8" ht="15">
      <c r="B23" s="177"/>
      <c r="C23" s="177"/>
      <c r="D23" s="178"/>
      <c r="E23" s="177"/>
      <c r="F23" s="177"/>
      <c r="G23" s="177"/>
      <c r="H23" s="176"/>
    </row>
    <row r="24" spans="2:8" ht="15">
      <c r="B24" s="177"/>
      <c r="C24" s="177"/>
      <c r="D24" s="178"/>
      <c r="E24" s="177"/>
      <c r="F24" s="177"/>
      <c r="G24" s="177"/>
      <c r="H24" s="176"/>
    </row>
    <row r="25" spans="2:8" ht="15">
      <c r="B25" s="177"/>
      <c r="C25" s="177"/>
      <c r="D25" s="178"/>
      <c r="E25" s="177"/>
      <c r="F25" s="177"/>
      <c r="G25" s="177"/>
      <c r="H25" s="176"/>
    </row>
    <row r="26" spans="2:8" ht="15">
      <c r="B26" s="177"/>
      <c r="C26" s="177"/>
      <c r="D26" s="178"/>
      <c r="E26" s="177"/>
      <c r="F26" s="177"/>
      <c r="G26" s="177"/>
      <c r="H26" s="176"/>
    </row>
    <row r="27" spans="2:8" ht="15">
      <c r="B27" s="177"/>
      <c r="C27" s="177"/>
      <c r="D27" s="178"/>
      <c r="E27" s="177"/>
      <c r="F27" s="177"/>
      <c r="G27" s="177"/>
      <c r="H27" s="176"/>
    </row>
    <row r="28" spans="2:8" ht="15">
      <c r="B28" s="177"/>
      <c r="C28" s="177"/>
      <c r="D28" s="178"/>
      <c r="E28" s="177"/>
      <c r="F28" s="177"/>
      <c r="G28" s="177"/>
      <c r="H28" s="176"/>
    </row>
    <row r="29" spans="2:8" ht="15">
      <c r="B29" s="177"/>
      <c r="C29" s="177"/>
      <c r="D29" s="178"/>
      <c r="E29" s="177"/>
      <c r="F29" s="177"/>
      <c r="G29" s="177"/>
      <c r="H29" s="176"/>
    </row>
    <row r="30" spans="2:8" ht="15">
      <c r="B30" s="177"/>
      <c r="C30" s="177"/>
      <c r="D30" s="178"/>
      <c r="E30" s="177"/>
      <c r="F30" s="177"/>
      <c r="G30" s="177"/>
      <c r="H30" s="176"/>
    </row>
    <row r="31" spans="2:8" ht="15">
      <c r="B31" s="177"/>
      <c r="C31" s="177"/>
      <c r="D31" s="178"/>
      <c r="E31" s="177"/>
      <c r="F31" s="177"/>
      <c r="G31" s="177"/>
      <c r="H31" s="176"/>
    </row>
    <row r="32" spans="2:8" ht="15">
      <c r="B32" s="177"/>
      <c r="C32" s="177"/>
      <c r="D32" s="178"/>
      <c r="E32" s="177"/>
      <c r="F32" s="177"/>
      <c r="G32" s="177"/>
      <c r="H32" s="177"/>
    </row>
    <row r="33" spans="2:8" ht="15">
      <c r="B33" s="177"/>
      <c r="C33" s="177"/>
      <c r="D33" s="178"/>
      <c r="E33" s="177"/>
      <c r="F33" s="177"/>
      <c r="G33" s="177"/>
      <c r="H33" s="177"/>
    </row>
    <row r="34" spans="2:8" ht="15">
      <c r="B34" s="177"/>
      <c r="C34" s="177"/>
      <c r="D34" s="178"/>
      <c r="E34" s="177"/>
      <c r="F34" s="177"/>
      <c r="G34" s="177"/>
      <c r="H34" s="177"/>
    </row>
    <row r="35" spans="2:8" ht="15">
      <c r="B35" s="177"/>
      <c r="C35" s="177"/>
      <c r="D35" s="178"/>
      <c r="E35" s="177"/>
      <c r="F35" s="177"/>
      <c r="G35" s="177"/>
      <c r="H35" s="177"/>
    </row>
    <row r="36" spans="2:8" ht="15">
      <c r="B36" s="177"/>
      <c r="C36" s="177"/>
      <c r="D36" s="178"/>
      <c r="E36" s="177"/>
      <c r="F36" s="177"/>
      <c r="G36" s="177"/>
      <c r="H36" s="177"/>
    </row>
    <row r="37" spans="2:8" ht="15">
      <c r="B37" s="177"/>
      <c r="C37" s="177"/>
      <c r="D37" s="178"/>
      <c r="E37" s="177"/>
      <c r="F37" s="177"/>
      <c r="G37" s="177"/>
      <c r="H37" s="177"/>
    </row>
    <row r="38" spans="2:8" ht="15">
      <c r="B38" s="177"/>
      <c r="C38" s="177"/>
      <c r="D38" s="178"/>
      <c r="E38" s="177"/>
      <c r="F38" s="177"/>
      <c r="G38" s="177"/>
      <c r="H38" s="177"/>
    </row>
    <row r="39" spans="2:8" ht="15">
      <c r="B39" s="177"/>
      <c r="C39" s="177"/>
      <c r="D39" s="178"/>
      <c r="E39" s="177"/>
      <c r="F39" s="177"/>
      <c r="G39" s="177"/>
      <c r="H39" s="177"/>
    </row>
    <row r="40" spans="2:8" ht="15">
      <c r="B40" s="177"/>
      <c r="C40" s="177"/>
      <c r="D40" s="178"/>
      <c r="E40" s="177"/>
      <c r="F40" s="177"/>
      <c r="G40" s="177"/>
      <c r="H40" s="177"/>
    </row>
    <row r="41" spans="2:8" ht="15">
      <c r="B41" s="177"/>
      <c r="C41" s="177"/>
      <c r="D41" s="178"/>
      <c r="E41" s="177"/>
      <c r="F41" s="177"/>
      <c r="G41" s="177"/>
      <c r="H41" s="177"/>
    </row>
  </sheetData>
  <sheetProtection/>
  <mergeCells count="2">
    <mergeCell ref="B2:G2"/>
    <mergeCell ref="B10:G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67"/>
  <sheetViews>
    <sheetView showGridLines="0" zoomScale="115" zoomScaleNormal="115" zoomScalePageLayoutView="0" workbookViewId="0" topLeftCell="A1">
      <selection activeCell="K5" sqref="K5"/>
    </sheetView>
  </sheetViews>
  <sheetFormatPr defaultColWidth="9.140625" defaultRowHeight="15"/>
  <cols>
    <col min="1" max="1" width="2.00390625" style="0" customWidth="1"/>
    <col min="2" max="2" width="6.57421875" style="0" customWidth="1"/>
    <col min="3" max="3" width="16.8515625" style="0" customWidth="1"/>
    <col min="4" max="4" width="16.421875" style="1" customWidth="1"/>
    <col min="5" max="5" width="16.28125" style="0" customWidth="1"/>
    <col min="6" max="6" width="14.00390625" style="0" customWidth="1"/>
    <col min="7" max="7" width="35.421875" style="0" customWidth="1"/>
  </cols>
  <sheetData>
    <row r="1" spans="2:8" ht="15.75" thickBot="1">
      <c r="B1" s="177"/>
      <c r="C1" s="177"/>
      <c r="D1" s="205" t="s">
        <v>110</v>
      </c>
      <c r="E1" s="177"/>
      <c r="F1" s="177"/>
      <c r="G1" s="177"/>
      <c r="H1" s="177"/>
    </row>
    <row r="2" spans="2:8" ht="25.5" customHeight="1" thickBot="1">
      <c r="B2" s="272" t="s">
        <v>43</v>
      </c>
      <c r="C2" s="273"/>
      <c r="D2" s="273"/>
      <c r="E2" s="273"/>
      <c r="F2" s="273"/>
      <c r="G2" s="274"/>
      <c r="H2" s="176"/>
    </row>
    <row r="3" spans="2:8" ht="31.5" thickBot="1" thickTop="1">
      <c r="B3" s="148" t="s">
        <v>56</v>
      </c>
      <c r="C3" s="149" t="s">
        <v>11</v>
      </c>
      <c r="D3" s="134" t="s">
        <v>111</v>
      </c>
      <c r="E3" s="203" t="s">
        <v>108</v>
      </c>
      <c r="F3" s="204" t="s">
        <v>109</v>
      </c>
      <c r="G3" s="167" t="s">
        <v>12</v>
      </c>
      <c r="H3" s="176"/>
    </row>
    <row r="4" spans="2:8" ht="48" customHeight="1">
      <c r="B4" s="122">
        <v>1</v>
      </c>
      <c r="C4" s="125" t="s">
        <v>48</v>
      </c>
      <c r="D4" s="126">
        <v>1000</v>
      </c>
      <c r="E4" s="131">
        <v>500</v>
      </c>
      <c r="F4" s="131">
        <f>D4-E4</f>
        <v>500</v>
      </c>
      <c r="G4" s="128" t="s">
        <v>137</v>
      </c>
      <c r="H4" s="176"/>
    </row>
    <row r="5" spans="2:8" ht="52.5" customHeight="1">
      <c r="B5" s="123">
        <v>2</v>
      </c>
      <c r="C5" s="47" t="s">
        <v>144</v>
      </c>
      <c r="D5" s="111">
        <v>4000</v>
      </c>
      <c r="E5" s="107">
        <v>2000</v>
      </c>
      <c r="F5" s="107">
        <f>D5-E5</f>
        <v>2000</v>
      </c>
      <c r="G5" s="129" t="s">
        <v>49</v>
      </c>
      <c r="H5" s="176"/>
    </row>
    <row r="6" spans="2:8" ht="36.75" customHeight="1" thickBot="1">
      <c r="B6" s="124"/>
      <c r="C6" s="48" t="s">
        <v>57</v>
      </c>
      <c r="D6" s="127"/>
      <c r="E6" s="132"/>
      <c r="F6" s="132">
        <f>D6-E6</f>
        <v>0</v>
      </c>
      <c r="G6" s="130" t="s">
        <v>57</v>
      </c>
      <c r="H6" s="176"/>
    </row>
    <row r="7" spans="2:8" ht="30" customHeight="1" thickBot="1">
      <c r="B7" s="161">
        <v>8</v>
      </c>
      <c r="C7" s="97" t="s">
        <v>19</v>
      </c>
      <c r="D7" s="138">
        <f>SUM(D4:D5)</f>
        <v>5000</v>
      </c>
      <c r="E7" s="137">
        <f>SUM(E4:E5)</f>
        <v>2500</v>
      </c>
      <c r="F7" s="179">
        <f>D7-E7</f>
        <v>2500</v>
      </c>
      <c r="G7" s="162"/>
      <c r="H7" s="176"/>
    </row>
    <row r="8" spans="2:8" ht="30" customHeight="1">
      <c r="B8" s="158">
        <v>9</v>
      </c>
      <c r="C8" s="160" t="s">
        <v>45</v>
      </c>
      <c r="D8" s="110">
        <v>5000</v>
      </c>
      <c r="E8" s="106">
        <v>2500</v>
      </c>
      <c r="F8" s="179">
        <f>D8-E8</f>
        <v>2500</v>
      </c>
      <c r="G8" s="159"/>
      <c r="H8" s="176"/>
    </row>
    <row r="9" spans="2:8" ht="45.75" customHeight="1" thickBot="1">
      <c r="B9" s="124">
        <v>10</v>
      </c>
      <c r="C9" s="48" t="s">
        <v>46</v>
      </c>
      <c r="D9" s="127">
        <f>D8-D7</f>
        <v>0</v>
      </c>
      <c r="E9" s="132">
        <f>E8-E7</f>
        <v>0</v>
      </c>
      <c r="F9" s="180">
        <f>F8-F7</f>
        <v>0</v>
      </c>
      <c r="G9" s="130"/>
      <c r="H9" s="176"/>
    </row>
    <row r="10" spans="2:8" ht="64.5" customHeight="1" thickBot="1">
      <c r="B10" s="269" t="s">
        <v>103</v>
      </c>
      <c r="C10" s="270"/>
      <c r="D10" s="270"/>
      <c r="E10" s="270"/>
      <c r="F10" s="270"/>
      <c r="G10" s="271"/>
      <c r="H10" s="176"/>
    </row>
    <row r="11" spans="2:8" ht="15">
      <c r="B11" s="229" t="s">
        <v>127</v>
      </c>
      <c r="C11" s="234"/>
      <c r="D11" s="235"/>
      <c r="E11" s="234"/>
      <c r="F11" s="234"/>
      <c r="G11" s="236"/>
      <c r="H11" s="176"/>
    </row>
    <row r="12" spans="2:8" ht="15">
      <c r="B12" s="237"/>
      <c r="C12" s="176"/>
      <c r="D12" s="238"/>
      <c r="E12" s="176"/>
      <c r="F12" s="176"/>
      <c r="G12" s="239"/>
      <c r="H12" s="176"/>
    </row>
    <row r="13" spans="2:8" ht="15">
      <c r="B13" s="237"/>
      <c r="C13" s="176"/>
      <c r="D13" s="238"/>
      <c r="E13" s="176"/>
      <c r="F13" s="176"/>
      <c r="G13" s="239"/>
      <c r="H13" s="176"/>
    </row>
    <row r="14" spans="2:8" ht="15">
      <c r="B14" s="237"/>
      <c r="C14" s="176"/>
      <c r="D14" s="238"/>
      <c r="E14" s="176"/>
      <c r="F14" s="176"/>
      <c r="G14" s="239"/>
      <c r="H14" s="176"/>
    </row>
    <row r="15" spans="2:8" ht="15">
      <c r="B15" s="237"/>
      <c r="C15" s="176"/>
      <c r="D15" s="238"/>
      <c r="E15" s="176"/>
      <c r="F15" s="176"/>
      <c r="G15" s="239"/>
      <c r="H15" s="176"/>
    </row>
    <row r="16" spans="2:8" ht="15.75" thickBot="1">
      <c r="B16" s="240"/>
      <c r="C16" s="241"/>
      <c r="D16" s="242"/>
      <c r="E16" s="241"/>
      <c r="F16" s="241"/>
      <c r="G16" s="243"/>
      <c r="H16" s="176"/>
    </row>
    <row r="17" spans="2:8" ht="15">
      <c r="B17" s="177"/>
      <c r="C17" s="177"/>
      <c r="D17" s="178"/>
      <c r="E17" s="177"/>
      <c r="F17" s="177"/>
      <c r="G17" s="177"/>
      <c r="H17" s="176"/>
    </row>
    <row r="18" spans="2:8" ht="15">
      <c r="B18" s="177"/>
      <c r="C18" s="177"/>
      <c r="D18" s="178"/>
      <c r="E18" s="177"/>
      <c r="F18" s="177"/>
      <c r="G18" s="177"/>
      <c r="H18" s="176"/>
    </row>
    <row r="19" spans="2:8" ht="15">
      <c r="B19" s="177"/>
      <c r="C19" s="177"/>
      <c r="D19" s="178"/>
      <c r="E19" s="177"/>
      <c r="F19" s="177"/>
      <c r="G19" s="177"/>
      <c r="H19" s="176"/>
    </row>
    <row r="20" spans="2:8" ht="15">
      <c r="B20" s="177"/>
      <c r="C20" s="177"/>
      <c r="D20" s="178"/>
      <c r="E20" s="177"/>
      <c r="F20" s="177"/>
      <c r="G20" s="177"/>
      <c r="H20" s="176"/>
    </row>
    <row r="21" spans="2:8" ht="15">
      <c r="B21" s="177"/>
      <c r="C21" s="177"/>
      <c r="D21" s="178"/>
      <c r="E21" s="177"/>
      <c r="F21" s="177"/>
      <c r="G21" s="177"/>
      <c r="H21" s="176"/>
    </row>
    <row r="22" spans="2:8" ht="15">
      <c r="B22" s="177"/>
      <c r="C22" s="177"/>
      <c r="D22" s="178"/>
      <c r="E22" s="177"/>
      <c r="F22" s="177"/>
      <c r="G22" s="177"/>
      <c r="H22" s="176"/>
    </row>
    <row r="23" spans="2:8" ht="15">
      <c r="B23" s="177"/>
      <c r="C23" s="177"/>
      <c r="D23" s="178"/>
      <c r="E23" s="177"/>
      <c r="F23" s="177"/>
      <c r="G23" s="177"/>
      <c r="H23" s="176"/>
    </row>
    <row r="24" spans="2:8" ht="15">
      <c r="B24" s="177"/>
      <c r="C24" s="177"/>
      <c r="D24" s="178"/>
      <c r="E24" s="177"/>
      <c r="F24" s="177"/>
      <c r="G24" s="177"/>
      <c r="H24" s="176"/>
    </row>
    <row r="25" spans="2:8" ht="15">
      <c r="B25" s="177"/>
      <c r="C25" s="177"/>
      <c r="D25" s="178"/>
      <c r="E25" s="177"/>
      <c r="F25" s="177"/>
      <c r="G25" s="177"/>
      <c r="H25" s="176"/>
    </row>
    <row r="26" spans="2:8" ht="15">
      <c r="B26" s="177"/>
      <c r="C26" s="177"/>
      <c r="D26" s="178"/>
      <c r="E26" s="177"/>
      <c r="F26" s="177"/>
      <c r="G26" s="177"/>
      <c r="H26" s="176"/>
    </row>
    <row r="27" spans="2:8" ht="15">
      <c r="B27" s="177"/>
      <c r="C27" s="177"/>
      <c r="D27" s="178"/>
      <c r="E27" s="177"/>
      <c r="F27" s="177"/>
      <c r="G27" s="177"/>
      <c r="H27" s="176"/>
    </row>
    <row r="28" spans="2:8" ht="15">
      <c r="B28" s="177"/>
      <c r="C28" s="177"/>
      <c r="D28" s="178"/>
      <c r="E28" s="177"/>
      <c r="F28" s="177"/>
      <c r="G28" s="177"/>
      <c r="H28" s="176"/>
    </row>
    <row r="29" spans="2:8" ht="15">
      <c r="B29" s="177"/>
      <c r="C29" s="177"/>
      <c r="D29" s="178"/>
      <c r="E29" s="177"/>
      <c r="F29" s="177"/>
      <c r="G29" s="177"/>
      <c r="H29" s="176"/>
    </row>
    <row r="30" spans="2:8" ht="15">
      <c r="B30" s="177"/>
      <c r="C30" s="177"/>
      <c r="D30" s="178"/>
      <c r="E30" s="177"/>
      <c r="F30" s="177"/>
      <c r="G30" s="177"/>
      <c r="H30" s="176"/>
    </row>
    <row r="31" spans="2:8" ht="15">
      <c r="B31" s="177"/>
      <c r="C31" s="177"/>
      <c r="D31" s="178"/>
      <c r="E31" s="177"/>
      <c r="F31" s="177"/>
      <c r="G31" s="177"/>
      <c r="H31" s="176"/>
    </row>
    <row r="32" spans="2:8" ht="15">
      <c r="B32" s="177"/>
      <c r="C32" s="177"/>
      <c r="D32" s="178"/>
      <c r="E32" s="177"/>
      <c r="F32" s="177"/>
      <c r="G32" s="177"/>
      <c r="H32" s="176"/>
    </row>
    <row r="33" spans="2:8" ht="15">
      <c r="B33" s="177"/>
      <c r="C33" s="177"/>
      <c r="D33" s="178"/>
      <c r="E33" s="177"/>
      <c r="F33" s="177"/>
      <c r="G33" s="177"/>
      <c r="H33" s="176"/>
    </row>
    <row r="34" spans="2:8" ht="15">
      <c r="B34" s="177"/>
      <c r="C34" s="177"/>
      <c r="D34" s="178"/>
      <c r="E34" s="177"/>
      <c r="F34" s="177"/>
      <c r="G34" s="177"/>
      <c r="H34" s="176"/>
    </row>
    <row r="35" spans="2:8" ht="15">
      <c r="B35" s="177"/>
      <c r="C35" s="177"/>
      <c r="D35" s="178"/>
      <c r="E35" s="177"/>
      <c r="F35" s="177"/>
      <c r="G35" s="177"/>
      <c r="H35" s="176"/>
    </row>
    <row r="36" spans="2:8" ht="15">
      <c r="B36" s="177"/>
      <c r="C36" s="177"/>
      <c r="D36" s="178"/>
      <c r="E36" s="177"/>
      <c r="F36" s="177"/>
      <c r="G36" s="177"/>
      <c r="H36" s="176"/>
    </row>
    <row r="37" spans="2:8" ht="15">
      <c r="B37" s="177"/>
      <c r="C37" s="177"/>
      <c r="D37" s="178"/>
      <c r="E37" s="177"/>
      <c r="F37" s="177"/>
      <c r="G37" s="177"/>
      <c r="H37" s="176"/>
    </row>
    <row r="38" spans="2:8" ht="15">
      <c r="B38" s="177"/>
      <c r="C38" s="177"/>
      <c r="D38" s="178"/>
      <c r="E38" s="177"/>
      <c r="F38" s="177"/>
      <c r="G38" s="177"/>
      <c r="H38" s="176"/>
    </row>
    <row r="39" spans="2:8" ht="15">
      <c r="B39" s="177"/>
      <c r="C39" s="177"/>
      <c r="D39" s="178"/>
      <c r="E39" s="177"/>
      <c r="F39" s="177"/>
      <c r="G39" s="177"/>
      <c r="H39" s="176"/>
    </row>
    <row r="40" spans="2:8" ht="15">
      <c r="B40" s="177"/>
      <c r="C40" s="177"/>
      <c r="D40" s="178"/>
      <c r="E40" s="177"/>
      <c r="F40" s="177"/>
      <c r="G40" s="177"/>
      <c r="H40" s="176"/>
    </row>
    <row r="41" spans="2:8" ht="15">
      <c r="B41" s="177"/>
      <c r="C41" s="177"/>
      <c r="D41" s="178"/>
      <c r="E41" s="177"/>
      <c r="F41" s="177"/>
      <c r="G41" s="177"/>
      <c r="H41" s="176"/>
    </row>
    <row r="42" spans="2:8" ht="15">
      <c r="B42" s="177"/>
      <c r="C42" s="177"/>
      <c r="D42" s="178"/>
      <c r="E42" s="177"/>
      <c r="F42" s="177"/>
      <c r="G42" s="177"/>
      <c r="H42" s="176"/>
    </row>
    <row r="43" spans="2:8" ht="15">
      <c r="B43" s="177"/>
      <c r="C43" s="177"/>
      <c r="D43" s="178"/>
      <c r="E43" s="177"/>
      <c r="F43" s="177"/>
      <c r="G43" s="177"/>
      <c r="H43" s="176"/>
    </row>
    <row r="44" spans="2:8" ht="15">
      <c r="B44" s="177"/>
      <c r="C44" s="177"/>
      <c r="D44" s="178"/>
      <c r="E44" s="177"/>
      <c r="F44" s="177"/>
      <c r="G44" s="177"/>
      <c r="H44" s="176"/>
    </row>
    <row r="45" spans="2:8" ht="15">
      <c r="B45" s="177"/>
      <c r="C45" s="177"/>
      <c r="D45" s="178"/>
      <c r="E45" s="177"/>
      <c r="F45" s="177"/>
      <c r="G45" s="177"/>
      <c r="H45" s="176"/>
    </row>
    <row r="46" spans="2:8" ht="15">
      <c r="B46" s="177"/>
      <c r="C46" s="177"/>
      <c r="D46" s="178"/>
      <c r="E46" s="177"/>
      <c r="F46" s="177"/>
      <c r="G46" s="177"/>
      <c r="H46" s="176"/>
    </row>
    <row r="47" spans="2:8" ht="15">
      <c r="B47" s="177"/>
      <c r="C47" s="177"/>
      <c r="D47" s="178"/>
      <c r="E47" s="177"/>
      <c r="F47" s="177"/>
      <c r="G47" s="177"/>
      <c r="H47" s="176"/>
    </row>
    <row r="48" spans="2:8" ht="15">
      <c r="B48" s="177"/>
      <c r="C48" s="177"/>
      <c r="D48" s="178"/>
      <c r="E48" s="177"/>
      <c r="F48" s="177"/>
      <c r="G48" s="177"/>
      <c r="H48" s="176"/>
    </row>
    <row r="49" spans="2:8" ht="15">
      <c r="B49" s="177"/>
      <c r="C49" s="177"/>
      <c r="D49" s="178"/>
      <c r="E49" s="177"/>
      <c r="F49" s="177"/>
      <c r="G49" s="177"/>
      <c r="H49" s="176"/>
    </row>
    <row r="50" spans="2:8" ht="15">
      <c r="B50" s="177"/>
      <c r="C50" s="177"/>
      <c r="D50" s="178"/>
      <c r="E50" s="177"/>
      <c r="F50" s="177"/>
      <c r="G50" s="177"/>
      <c r="H50" s="176"/>
    </row>
    <row r="51" spans="2:8" ht="15">
      <c r="B51" s="177"/>
      <c r="C51" s="177"/>
      <c r="D51" s="178"/>
      <c r="E51" s="177"/>
      <c r="F51" s="177"/>
      <c r="G51" s="177"/>
      <c r="H51" s="176"/>
    </row>
    <row r="52" spans="2:8" ht="15">
      <c r="B52" s="177"/>
      <c r="C52" s="177"/>
      <c r="D52" s="178"/>
      <c r="E52" s="177"/>
      <c r="F52" s="177"/>
      <c r="G52" s="177"/>
      <c r="H52" s="176"/>
    </row>
    <row r="53" spans="2:8" ht="15">
      <c r="B53" s="177"/>
      <c r="C53" s="177"/>
      <c r="D53" s="178"/>
      <c r="E53" s="177"/>
      <c r="F53" s="177"/>
      <c r="G53" s="177"/>
      <c r="H53" s="176"/>
    </row>
    <row r="54" spans="2:8" ht="15">
      <c r="B54" s="177"/>
      <c r="C54" s="177"/>
      <c r="D54" s="178"/>
      <c r="E54" s="177"/>
      <c r="F54" s="177"/>
      <c r="G54" s="177"/>
      <c r="H54" s="176"/>
    </row>
    <row r="55" spans="2:8" ht="15">
      <c r="B55" s="177"/>
      <c r="C55" s="177"/>
      <c r="D55" s="178"/>
      <c r="E55" s="177"/>
      <c r="F55" s="177"/>
      <c r="G55" s="177"/>
      <c r="H55" s="176"/>
    </row>
    <row r="56" spans="2:8" ht="15">
      <c r="B56" s="177"/>
      <c r="C56" s="177"/>
      <c r="D56" s="178"/>
      <c r="E56" s="177"/>
      <c r="F56" s="177"/>
      <c r="G56" s="177"/>
      <c r="H56" s="176"/>
    </row>
    <row r="57" spans="2:8" ht="15">
      <c r="B57" s="177"/>
      <c r="C57" s="177"/>
      <c r="D57" s="178"/>
      <c r="E57" s="177"/>
      <c r="F57" s="177"/>
      <c r="G57" s="177"/>
      <c r="H57" s="176"/>
    </row>
    <row r="58" spans="2:8" ht="15">
      <c r="B58" s="177"/>
      <c r="C58" s="177"/>
      <c r="D58" s="178"/>
      <c r="E58" s="177"/>
      <c r="F58" s="177"/>
      <c r="G58" s="177"/>
      <c r="H58" s="176"/>
    </row>
    <row r="59" spans="2:8" ht="15">
      <c r="B59" s="177"/>
      <c r="C59" s="177"/>
      <c r="D59" s="178"/>
      <c r="E59" s="177"/>
      <c r="F59" s="177"/>
      <c r="G59" s="177"/>
      <c r="H59" s="176"/>
    </row>
    <row r="60" spans="2:8" ht="15">
      <c r="B60" s="177"/>
      <c r="C60" s="177"/>
      <c r="D60" s="178"/>
      <c r="E60" s="177"/>
      <c r="F60" s="177"/>
      <c r="G60" s="177"/>
      <c r="H60" s="176"/>
    </row>
    <row r="61" spans="2:8" ht="15">
      <c r="B61" s="177"/>
      <c r="C61" s="177"/>
      <c r="D61" s="178"/>
      <c r="E61" s="177"/>
      <c r="F61" s="177"/>
      <c r="G61" s="177"/>
      <c r="H61" s="176"/>
    </row>
    <row r="62" spans="2:8" ht="15">
      <c r="B62" s="177"/>
      <c r="C62" s="177"/>
      <c r="D62" s="178"/>
      <c r="E62" s="177"/>
      <c r="F62" s="177"/>
      <c r="G62" s="177"/>
      <c r="H62" s="176"/>
    </row>
    <row r="63" spans="2:8" ht="15">
      <c r="B63" s="177"/>
      <c r="C63" s="177"/>
      <c r="D63" s="178"/>
      <c r="E63" s="177"/>
      <c r="F63" s="177"/>
      <c r="G63" s="177"/>
      <c r="H63" s="176"/>
    </row>
    <row r="64" spans="2:8" ht="15">
      <c r="B64" s="177"/>
      <c r="C64" s="177"/>
      <c r="D64" s="178"/>
      <c r="E64" s="177"/>
      <c r="F64" s="177"/>
      <c r="G64" s="177"/>
      <c r="H64" s="176"/>
    </row>
    <row r="65" spans="2:8" ht="15">
      <c r="B65" s="177"/>
      <c r="C65" s="177"/>
      <c r="D65" s="178"/>
      <c r="E65" s="177"/>
      <c r="F65" s="177"/>
      <c r="G65" s="177"/>
      <c r="H65" s="176"/>
    </row>
    <row r="66" spans="2:8" ht="15">
      <c r="B66" s="177"/>
      <c r="C66" s="177"/>
      <c r="D66" s="178"/>
      <c r="E66" s="177"/>
      <c r="F66" s="177"/>
      <c r="G66" s="177"/>
      <c r="H66" s="176"/>
    </row>
    <row r="67" spans="2:8" ht="15">
      <c r="B67" s="177"/>
      <c r="C67" s="177"/>
      <c r="D67" s="178"/>
      <c r="E67" s="177"/>
      <c r="F67" s="177"/>
      <c r="G67" s="177"/>
      <c r="H67" s="176"/>
    </row>
  </sheetData>
  <sheetProtection/>
  <mergeCells count="2">
    <mergeCell ref="B2:G2"/>
    <mergeCell ref="B10:G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20"/>
  <sheetViews>
    <sheetView showGridLines="0" zoomScale="115" zoomScaleNormal="115" zoomScaleSheetLayoutView="115" zoomScalePageLayoutView="0" workbookViewId="0" topLeftCell="A1">
      <selection activeCell="M9" sqref="M9"/>
    </sheetView>
  </sheetViews>
  <sheetFormatPr defaultColWidth="9.140625" defaultRowHeight="15"/>
  <cols>
    <col min="1" max="1" width="2.421875" style="0" customWidth="1"/>
    <col min="2" max="2" width="6.57421875" style="0" customWidth="1"/>
    <col min="3" max="3" width="16.8515625" style="0" customWidth="1"/>
    <col min="4" max="4" width="17.140625" style="1" customWidth="1"/>
    <col min="5" max="5" width="14.57421875" style="0" customWidth="1"/>
    <col min="6" max="6" width="13.421875" style="0" customWidth="1"/>
    <col min="7" max="7" width="34.28125" style="0" customWidth="1"/>
  </cols>
  <sheetData>
    <row r="1" ht="15.75" thickBot="1">
      <c r="D1" s="205" t="s">
        <v>110</v>
      </c>
    </row>
    <row r="2" spans="2:8" ht="25.5" customHeight="1" thickBot="1">
      <c r="B2" s="266" t="s">
        <v>44</v>
      </c>
      <c r="C2" s="275"/>
      <c r="D2" s="275"/>
      <c r="E2" s="275"/>
      <c r="F2" s="275"/>
      <c r="G2" s="276"/>
      <c r="H2" s="2"/>
    </row>
    <row r="3" spans="2:8" ht="30.75" thickBot="1">
      <c r="B3" s="148" t="s">
        <v>56</v>
      </c>
      <c r="C3" s="135" t="s">
        <v>11</v>
      </c>
      <c r="D3" s="134" t="s">
        <v>111</v>
      </c>
      <c r="E3" s="203" t="s">
        <v>108</v>
      </c>
      <c r="F3" s="204" t="s">
        <v>109</v>
      </c>
      <c r="G3" s="134" t="s">
        <v>12</v>
      </c>
      <c r="H3" s="2"/>
    </row>
    <row r="4" spans="2:8" ht="30">
      <c r="B4" s="101">
        <v>1</v>
      </c>
      <c r="C4" s="163" t="s">
        <v>145</v>
      </c>
      <c r="D4" s="131">
        <v>10000</v>
      </c>
      <c r="E4" s="126">
        <v>5000</v>
      </c>
      <c r="F4" s="131">
        <f>D4-E4</f>
        <v>5000</v>
      </c>
      <c r="G4" s="147" t="s">
        <v>16</v>
      </c>
      <c r="H4" s="2"/>
    </row>
    <row r="5" spans="2:8" ht="30">
      <c r="B5" s="99">
        <v>2</v>
      </c>
      <c r="C5" s="105" t="s">
        <v>146</v>
      </c>
      <c r="D5" s="107">
        <v>5000</v>
      </c>
      <c r="E5" s="111">
        <v>2500</v>
      </c>
      <c r="F5" s="107">
        <f>D5-E5</f>
        <v>2500</v>
      </c>
      <c r="G5" s="115" t="s">
        <v>17</v>
      </c>
      <c r="H5" s="2"/>
    </row>
    <row r="6" spans="2:8" ht="44.25" customHeight="1" thickBot="1">
      <c r="B6" s="100"/>
      <c r="C6" s="140" t="s">
        <v>57</v>
      </c>
      <c r="D6" s="132"/>
      <c r="E6" s="127"/>
      <c r="F6" s="132">
        <f>D6-E6</f>
        <v>0</v>
      </c>
      <c r="G6" s="139" t="s">
        <v>57</v>
      </c>
      <c r="H6" s="2"/>
    </row>
    <row r="7" spans="2:8" ht="30" customHeight="1" thickBot="1">
      <c r="B7" s="102">
        <v>3</v>
      </c>
      <c r="C7" s="103" t="s">
        <v>19</v>
      </c>
      <c r="D7" s="137">
        <f>SUM(D4:D5)</f>
        <v>15000</v>
      </c>
      <c r="E7" s="138">
        <f>SUM(E4:E5)</f>
        <v>7500</v>
      </c>
      <c r="F7" s="131">
        <f>D7-E7</f>
        <v>7500</v>
      </c>
      <c r="G7" s="117"/>
      <c r="H7" s="2"/>
    </row>
    <row r="8" spans="2:8" ht="30" customHeight="1">
      <c r="B8" s="98">
        <v>4</v>
      </c>
      <c r="C8" s="104" t="s">
        <v>45</v>
      </c>
      <c r="D8" s="106">
        <v>15000</v>
      </c>
      <c r="E8" s="110">
        <v>7500</v>
      </c>
      <c r="F8" s="131">
        <f>D8-E8</f>
        <v>7500</v>
      </c>
      <c r="G8" s="114"/>
      <c r="H8" s="2"/>
    </row>
    <row r="9" spans="2:8" ht="45.75" customHeight="1" thickBot="1">
      <c r="B9" s="100">
        <v>5</v>
      </c>
      <c r="C9" s="140" t="s">
        <v>46</v>
      </c>
      <c r="D9" s="132">
        <f>D8-D7</f>
        <v>0</v>
      </c>
      <c r="E9" s="127">
        <f>E8-E7</f>
        <v>0</v>
      </c>
      <c r="F9" s="132">
        <f>F8-F7</f>
        <v>0</v>
      </c>
      <c r="G9" s="139"/>
      <c r="H9" s="2"/>
    </row>
    <row r="10" spans="2:8" ht="72.75" customHeight="1" thickBot="1">
      <c r="B10" s="269" t="s">
        <v>103</v>
      </c>
      <c r="C10" s="270"/>
      <c r="D10" s="270"/>
      <c r="E10" s="270"/>
      <c r="F10" s="270"/>
      <c r="G10" s="271"/>
      <c r="H10" s="2"/>
    </row>
    <row r="11" spans="2:8" ht="15">
      <c r="B11" s="229" t="s">
        <v>127</v>
      </c>
      <c r="C11" s="230"/>
      <c r="D11" s="231"/>
      <c r="E11" s="230"/>
      <c r="F11" s="230"/>
      <c r="G11" s="221"/>
      <c r="H11" s="2"/>
    </row>
    <row r="12" spans="2:8" ht="15">
      <c r="B12" s="73"/>
      <c r="C12" s="2"/>
      <c r="D12" s="232"/>
      <c r="E12" s="2"/>
      <c r="F12" s="2"/>
      <c r="G12" s="74"/>
      <c r="H12" s="2"/>
    </row>
    <row r="13" spans="2:8" ht="15">
      <c r="B13" s="73"/>
      <c r="C13" s="2"/>
      <c r="D13" s="232"/>
      <c r="E13" s="2"/>
      <c r="F13" s="2"/>
      <c r="G13" s="74"/>
      <c r="H13" s="2"/>
    </row>
    <row r="14" spans="2:8" ht="15">
      <c r="B14" s="73"/>
      <c r="C14" s="2"/>
      <c r="D14" s="232"/>
      <c r="E14" s="2"/>
      <c r="F14" s="2"/>
      <c r="G14" s="74"/>
      <c r="H14" s="2"/>
    </row>
    <row r="15" spans="2:8" ht="15">
      <c r="B15" s="73"/>
      <c r="C15" s="2"/>
      <c r="D15" s="232"/>
      <c r="E15" s="2"/>
      <c r="F15" s="2"/>
      <c r="G15" s="74"/>
      <c r="H15" s="2"/>
    </row>
    <row r="16" spans="2:8" ht="15">
      <c r="B16" s="73"/>
      <c r="C16" s="2"/>
      <c r="D16" s="232"/>
      <c r="E16" s="2"/>
      <c r="F16" s="2"/>
      <c r="G16" s="74"/>
      <c r="H16" s="2"/>
    </row>
    <row r="17" spans="2:8" ht="15.75" thickBot="1">
      <c r="B17" s="93"/>
      <c r="C17" s="94"/>
      <c r="D17" s="233"/>
      <c r="E17" s="94"/>
      <c r="F17" s="94"/>
      <c r="G17" s="95"/>
      <c r="H17" s="2"/>
    </row>
    <row r="18" ht="15">
      <c r="H18" s="2"/>
    </row>
    <row r="19" ht="15">
      <c r="H19" s="2"/>
    </row>
    <row r="20" ht="15">
      <c r="H20" s="2"/>
    </row>
    <row r="21" ht="15">
      <c r="H21" s="2"/>
    </row>
    <row r="22" ht="15">
      <c r="H22" s="2"/>
    </row>
    <row r="23" ht="15">
      <c r="H23" s="2"/>
    </row>
    <row r="24" ht="15">
      <c r="H24" s="2"/>
    </row>
    <row r="25" ht="15">
      <c r="H25" s="2"/>
    </row>
    <row r="26" ht="15">
      <c r="H26" s="2"/>
    </row>
    <row r="27" ht="15">
      <c r="H27" s="2"/>
    </row>
    <row r="28" ht="15">
      <c r="H28" s="2"/>
    </row>
    <row r="29" ht="15">
      <c r="H29" s="2"/>
    </row>
    <row r="30" ht="15">
      <c r="H30" s="2"/>
    </row>
    <row r="31" ht="15">
      <c r="H31" s="2"/>
    </row>
    <row r="32" ht="15">
      <c r="H32" s="2"/>
    </row>
    <row r="33" ht="15">
      <c r="H33" s="2"/>
    </row>
    <row r="34" ht="15">
      <c r="H34" s="2"/>
    </row>
    <row r="35" ht="15">
      <c r="H35" s="2"/>
    </row>
    <row r="36" ht="15">
      <c r="H36" s="2"/>
    </row>
    <row r="37" ht="15">
      <c r="H37" s="2"/>
    </row>
    <row r="38" ht="15">
      <c r="H38" s="2"/>
    </row>
    <row r="39" ht="15">
      <c r="H39" s="2"/>
    </row>
    <row r="40" ht="15">
      <c r="H40" s="2"/>
    </row>
    <row r="41" ht="15">
      <c r="H41" s="2"/>
    </row>
    <row r="42" ht="15">
      <c r="H42" s="2"/>
    </row>
    <row r="43" ht="15">
      <c r="H43" s="2"/>
    </row>
    <row r="44" ht="15">
      <c r="H44" s="2"/>
    </row>
    <row r="45" ht="15">
      <c r="H45" s="2"/>
    </row>
    <row r="46" ht="15">
      <c r="H46" s="2"/>
    </row>
    <row r="47" ht="15">
      <c r="H47" s="2"/>
    </row>
    <row r="48" ht="15">
      <c r="H48" s="2"/>
    </row>
    <row r="49" ht="15">
      <c r="H49" s="2"/>
    </row>
    <row r="50" ht="15">
      <c r="H50" s="2"/>
    </row>
    <row r="51" ht="15">
      <c r="H51" s="2"/>
    </row>
    <row r="52" ht="15">
      <c r="H52" s="2"/>
    </row>
    <row r="53" ht="15">
      <c r="H53" s="2"/>
    </row>
    <row r="54" ht="15">
      <c r="H54" s="2"/>
    </row>
    <row r="55" ht="15">
      <c r="H55" s="2"/>
    </row>
    <row r="56" ht="15">
      <c r="H56" s="2"/>
    </row>
    <row r="57" ht="15">
      <c r="H57" s="2"/>
    </row>
    <row r="58" ht="15">
      <c r="H58" s="2"/>
    </row>
    <row r="59" ht="15">
      <c r="H59" s="2"/>
    </row>
    <row r="60" ht="15">
      <c r="H60" s="2"/>
    </row>
    <row r="61" ht="15">
      <c r="H61" s="2"/>
    </row>
    <row r="62" ht="15">
      <c r="H62" s="2"/>
    </row>
    <row r="63" ht="15">
      <c r="H63" s="2"/>
    </row>
    <row r="64" ht="15">
      <c r="H64" s="2"/>
    </row>
    <row r="65" ht="15">
      <c r="H65" s="2"/>
    </row>
    <row r="66" ht="15">
      <c r="H66" s="2"/>
    </row>
    <row r="67" ht="15">
      <c r="H67" s="2"/>
    </row>
    <row r="68" ht="15">
      <c r="H68" s="2"/>
    </row>
    <row r="69" ht="15">
      <c r="H69" s="2"/>
    </row>
    <row r="70" ht="15">
      <c r="H70" s="2"/>
    </row>
    <row r="71" ht="15">
      <c r="H71" s="2"/>
    </row>
    <row r="72" ht="15">
      <c r="H72" s="2"/>
    </row>
    <row r="73" ht="15">
      <c r="H73" s="2"/>
    </row>
    <row r="74" ht="15">
      <c r="H74" s="2"/>
    </row>
    <row r="75" ht="15">
      <c r="H75" s="2"/>
    </row>
    <row r="76" ht="15">
      <c r="H76" s="2"/>
    </row>
    <row r="77" ht="15">
      <c r="H77" s="2"/>
    </row>
    <row r="78" ht="15">
      <c r="H78" s="2"/>
    </row>
    <row r="79" ht="15">
      <c r="H79" s="2"/>
    </row>
    <row r="80" ht="15">
      <c r="H80" s="2"/>
    </row>
    <row r="81" ht="15">
      <c r="H81" s="2"/>
    </row>
    <row r="82" ht="15">
      <c r="H82" s="2"/>
    </row>
    <row r="83" ht="15">
      <c r="H83" s="2"/>
    </row>
    <row r="84" ht="15">
      <c r="H84" s="2"/>
    </row>
    <row r="85" ht="15">
      <c r="H85" s="2"/>
    </row>
    <row r="86" ht="15">
      <c r="H86" s="2"/>
    </row>
    <row r="87" ht="15">
      <c r="H87" s="2"/>
    </row>
    <row r="88" ht="15">
      <c r="H88" s="2"/>
    </row>
    <row r="89" ht="15">
      <c r="H89" s="2"/>
    </row>
    <row r="90" ht="15">
      <c r="H90" s="2"/>
    </row>
    <row r="91" ht="15">
      <c r="H91" s="2"/>
    </row>
    <row r="92" ht="15">
      <c r="H92" s="2"/>
    </row>
    <row r="93" ht="15">
      <c r="H93" s="2"/>
    </row>
    <row r="94" ht="15">
      <c r="H94" s="2"/>
    </row>
    <row r="95" ht="15">
      <c r="H95" s="2"/>
    </row>
    <row r="96" ht="15">
      <c r="H96" s="2"/>
    </row>
    <row r="97" ht="15">
      <c r="H97" s="2"/>
    </row>
    <row r="98" ht="15">
      <c r="H98" s="2"/>
    </row>
    <row r="99" ht="15">
      <c r="H99" s="2"/>
    </row>
    <row r="100" ht="15">
      <c r="H100" s="2"/>
    </row>
    <row r="101" ht="15">
      <c r="H101" s="2"/>
    </row>
    <row r="102" ht="15">
      <c r="H102" s="2"/>
    </row>
    <row r="103" ht="15">
      <c r="H103" s="2"/>
    </row>
    <row r="104" ht="15">
      <c r="H104" s="2"/>
    </row>
    <row r="105" ht="15">
      <c r="H105" s="2"/>
    </row>
    <row r="106" ht="15">
      <c r="H106" s="2"/>
    </row>
    <row r="107" ht="15">
      <c r="H107" s="2"/>
    </row>
    <row r="108" ht="15">
      <c r="H108" s="2"/>
    </row>
    <row r="109" ht="15">
      <c r="H109" s="2"/>
    </row>
    <row r="110" ht="15">
      <c r="H110" s="2"/>
    </row>
    <row r="111" ht="15">
      <c r="H111" s="2"/>
    </row>
    <row r="112" ht="15">
      <c r="H112" s="2"/>
    </row>
    <row r="113" ht="15">
      <c r="H113" s="2"/>
    </row>
    <row r="114" ht="15">
      <c r="H114" s="2"/>
    </row>
    <row r="115" ht="15">
      <c r="H115" s="2"/>
    </row>
    <row r="116" ht="15">
      <c r="H116" s="2"/>
    </row>
    <row r="117" ht="15">
      <c r="H117" s="2"/>
    </row>
    <row r="118" ht="15">
      <c r="H118" s="2"/>
    </row>
    <row r="119" ht="15">
      <c r="H119" s="2"/>
    </row>
    <row r="120" ht="15">
      <c r="H120" s="2"/>
    </row>
  </sheetData>
  <sheetProtection/>
  <mergeCells count="2">
    <mergeCell ref="B2:G2"/>
    <mergeCell ref="B10:G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32"/>
  <sheetViews>
    <sheetView tabSelected="1" zoomScale="85" zoomScaleNormal="85" zoomScalePageLayoutView="0" workbookViewId="0" topLeftCell="A1">
      <selection activeCell="I16" sqref="I16"/>
    </sheetView>
  </sheetViews>
  <sheetFormatPr defaultColWidth="9.140625" defaultRowHeight="15"/>
  <cols>
    <col min="1" max="1" width="8.57421875" style="0" bestFit="1" customWidth="1"/>
    <col min="2" max="2" width="31.421875" style="0" customWidth="1"/>
    <col min="3" max="3" width="48.28125" style="0" customWidth="1"/>
    <col min="4" max="4" width="70.140625" style="0" customWidth="1"/>
    <col min="5" max="5" width="67.421875" style="0" customWidth="1"/>
    <col min="6" max="6" width="13.57421875" style="0" customWidth="1"/>
  </cols>
  <sheetData>
    <row r="2" spans="1:5" ht="20.25" customHeight="1">
      <c r="A2" s="277" t="s">
        <v>125</v>
      </c>
      <c r="B2" s="277"/>
      <c r="C2" s="277"/>
      <c r="D2" s="277"/>
      <c r="E2" s="277"/>
    </row>
    <row r="3" spans="1:5" ht="19.5" customHeight="1">
      <c r="A3" s="278" t="s">
        <v>126</v>
      </c>
      <c r="B3" s="278"/>
      <c r="C3" s="278"/>
      <c r="D3" s="278"/>
      <c r="E3" s="278"/>
    </row>
    <row r="4" spans="1:5" ht="34.5" customHeight="1">
      <c r="A4" s="183" t="s">
        <v>88</v>
      </c>
      <c r="B4" s="184" t="s">
        <v>89</v>
      </c>
      <c r="C4" s="184" t="s">
        <v>90</v>
      </c>
      <c r="D4" s="184" t="s">
        <v>91</v>
      </c>
      <c r="E4" s="185" t="s">
        <v>132</v>
      </c>
    </row>
    <row r="5" spans="1:11" ht="38.25">
      <c r="A5" s="186">
        <v>1</v>
      </c>
      <c r="B5" s="186" t="s">
        <v>98</v>
      </c>
      <c r="C5" s="186" t="s">
        <v>99</v>
      </c>
      <c r="D5" s="186" t="s">
        <v>100</v>
      </c>
      <c r="E5" s="186" t="s">
        <v>101</v>
      </c>
      <c r="F5" s="198" t="s">
        <v>102</v>
      </c>
      <c r="G5" s="189"/>
      <c r="H5" s="189"/>
      <c r="I5" s="189"/>
      <c r="J5" s="189"/>
      <c r="K5" s="189"/>
    </row>
    <row r="6" spans="1:11" ht="15">
      <c r="A6" s="186">
        <v>2</v>
      </c>
      <c r="B6" s="187"/>
      <c r="C6" s="187"/>
      <c r="D6" s="187"/>
      <c r="E6" s="188"/>
      <c r="G6" s="190"/>
      <c r="H6" s="190"/>
      <c r="I6" s="190"/>
      <c r="J6" s="190"/>
      <c r="K6" s="190"/>
    </row>
    <row r="7" spans="1:11" ht="15">
      <c r="A7" s="186">
        <v>3</v>
      </c>
      <c r="B7" s="187"/>
      <c r="C7" s="191"/>
      <c r="D7" s="187"/>
      <c r="E7" s="188"/>
      <c r="G7" s="190"/>
      <c r="H7" s="190"/>
      <c r="I7" s="190"/>
      <c r="J7" s="190"/>
      <c r="K7" s="190"/>
    </row>
    <row r="8" spans="1:11" ht="15">
      <c r="A8" s="186">
        <v>4</v>
      </c>
      <c r="B8" s="187"/>
      <c r="C8" s="187"/>
      <c r="D8" s="187"/>
      <c r="E8" s="188"/>
      <c r="G8" s="190"/>
      <c r="H8" s="190"/>
      <c r="I8" s="190"/>
      <c r="J8" s="190"/>
      <c r="K8" s="190"/>
    </row>
    <row r="9" spans="1:5" ht="15">
      <c r="A9" s="186">
        <v>5</v>
      </c>
      <c r="B9" s="187"/>
      <c r="C9" s="191"/>
      <c r="D9" s="187"/>
      <c r="E9" s="188"/>
    </row>
    <row r="10" spans="1:5" ht="15">
      <c r="A10" s="186">
        <v>6</v>
      </c>
      <c r="B10" s="187"/>
      <c r="C10" s="187"/>
      <c r="D10" s="187"/>
      <c r="E10" s="188"/>
    </row>
    <row r="11" spans="1:5" ht="15">
      <c r="A11" s="186">
        <v>7</v>
      </c>
      <c r="B11" s="187"/>
      <c r="C11" s="187"/>
      <c r="D11" s="187"/>
      <c r="E11" s="188"/>
    </row>
    <row r="12" spans="1:5" ht="15">
      <c r="A12" s="186">
        <v>8</v>
      </c>
      <c r="B12" s="187"/>
      <c r="C12" s="187"/>
      <c r="D12" s="187"/>
      <c r="E12" s="188"/>
    </row>
    <row r="13" spans="1:5" ht="15">
      <c r="A13" s="186">
        <v>9</v>
      </c>
      <c r="B13" s="186"/>
      <c r="C13" s="186"/>
      <c r="D13" s="186"/>
      <c r="E13" s="192"/>
    </row>
    <row r="14" spans="1:5" ht="15.75">
      <c r="A14" s="186">
        <v>10</v>
      </c>
      <c r="B14" s="193"/>
      <c r="C14" s="193"/>
      <c r="D14" s="194"/>
      <c r="E14" s="192"/>
    </row>
    <row r="15" spans="1:5" ht="15">
      <c r="A15" s="192"/>
      <c r="B15" s="279" t="s">
        <v>92</v>
      </c>
      <c r="C15" s="280"/>
      <c r="D15" s="281"/>
      <c r="E15" s="192"/>
    </row>
    <row r="16" spans="1:5" ht="32.25" customHeight="1">
      <c r="A16" s="183" t="s">
        <v>8</v>
      </c>
      <c r="B16" s="282" t="s">
        <v>93</v>
      </c>
      <c r="C16" s="283"/>
      <c r="D16" s="284"/>
      <c r="E16" s="192"/>
    </row>
    <row r="17" spans="1:5" ht="46.5" customHeight="1">
      <c r="A17" s="192"/>
      <c r="B17" s="285"/>
      <c r="C17" s="286"/>
      <c r="D17" s="287"/>
      <c r="E17" s="192"/>
    </row>
    <row r="18" spans="1:5" ht="15" customHeight="1">
      <c r="A18" s="183" t="s">
        <v>9</v>
      </c>
      <c r="B18" s="282" t="s">
        <v>94</v>
      </c>
      <c r="C18" s="283"/>
      <c r="D18" s="284"/>
      <c r="E18" s="192"/>
    </row>
    <row r="19" spans="1:5" ht="51" customHeight="1">
      <c r="A19" s="192"/>
      <c r="B19" s="285"/>
      <c r="C19" s="288"/>
      <c r="D19" s="289"/>
      <c r="E19" s="192"/>
    </row>
    <row r="20" spans="1:5" ht="30" customHeight="1">
      <c r="A20" s="290"/>
      <c r="B20" s="279" t="s">
        <v>124</v>
      </c>
      <c r="C20" s="280"/>
      <c r="D20" s="281"/>
      <c r="E20" s="185" t="s">
        <v>131</v>
      </c>
    </row>
    <row r="21" spans="1:5" ht="25.5" customHeight="1">
      <c r="A21" s="290"/>
      <c r="B21" s="291"/>
      <c r="C21" s="292"/>
      <c r="D21" s="293"/>
      <c r="E21" s="300"/>
    </row>
    <row r="22" spans="1:5" ht="25.5" customHeight="1">
      <c r="A22" s="290"/>
      <c r="B22" s="294"/>
      <c r="C22" s="295"/>
      <c r="D22" s="296"/>
      <c r="E22" s="301"/>
    </row>
    <row r="23" spans="1:5" ht="25.5" customHeight="1">
      <c r="A23" s="290"/>
      <c r="B23" s="297"/>
      <c r="C23" s="298"/>
      <c r="D23" s="299"/>
      <c r="E23" s="302"/>
    </row>
    <row r="24" spans="1:5" ht="25.5" customHeight="1">
      <c r="A24" s="303" t="s">
        <v>135</v>
      </c>
      <c r="B24" s="304"/>
      <c r="C24" s="304"/>
      <c r="D24" s="305"/>
      <c r="E24" s="185" t="s">
        <v>133</v>
      </c>
    </row>
    <row r="25" spans="1:5" ht="15" customHeight="1">
      <c r="A25" s="195">
        <v>1</v>
      </c>
      <c r="B25" s="306" t="s">
        <v>95</v>
      </c>
      <c r="C25" s="307"/>
      <c r="D25" s="308"/>
      <c r="E25" s="309"/>
    </row>
    <row r="26" spans="1:5" ht="15">
      <c r="A26" s="197" t="s">
        <v>136</v>
      </c>
      <c r="B26" s="310"/>
      <c r="C26" s="310"/>
      <c r="D26" s="310"/>
      <c r="E26" s="309"/>
    </row>
    <row r="27" spans="1:5" ht="15" customHeight="1">
      <c r="A27" s="196">
        <v>2</v>
      </c>
      <c r="B27" s="306" t="s">
        <v>96</v>
      </c>
      <c r="C27" s="307"/>
      <c r="D27" s="308"/>
      <c r="E27" s="309"/>
    </row>
    <row r="28" spans="1:5" ht="15">
      <c r="A28" s="197" t="s">
        <v>136</v>
      </c>
      <c r="B28" s="310"/>
      <c r="C28" s="310"/>
      <c r="D28" s="310"/>
      <c r="E28" s="309"/>
    </row>
    <row r="29" spans="1:5" ht="15" customHeight="1">
      <c r="A29" s="196">
        <v>3</v>
      </c>
      <c r="B29" s="306" t="s">
        <v>97</v>
      </c>
      <c r="C29" s="307"/>
      <c r="D29" s="308"/>
      <c r="E29" s="309"/>
    </row>
    <row r="30" spans="1:5" ht="15">
      <c r="A30" s="197" t="s">
        <v>136</v>
      </c>
      <c r="B30" s="310"/>
      <c r="C30" s="310"/>
      <c r="D30" s="310"/>
      <c r="E30" s="309"/>
    </row>
    <row r="31" ht="36.75" customHeight="1"/>
    <row r="32" ht="15">
      <c r="E32" s="185" t="s">
        <v>134</v>
      </c>
    </row>
  </sheetData>
  <sheetProtection/>
  <mergeCells count="19">
    <mergeCell ref="B25:D25"/>
    <mergeCell ref="E25:E30"/>
    <mergeCell ref="B26:D26"/>
    <mergeCell ref="B27:D27"/>
    <mergeCell ref="B28:D28"/>
    <mergeCell ref="B29:D29"/>
    <mergeCell ref="B30:D30"/>
    <mergeCell ref="B19:D19"/>
    <mergeCell ref="A20:A23"/>
    <mergeCell ref="B20:D20"/>
    <mergeCell ref="B21:D23"/>
    <mergeCell ref="E21:E23"/>
    <mergeCell ref="A24:D24"/>
    <mergeCell ref="A2:E2"/>
    <mergeCell ref="A3:E3"/>
    <mergeCell ref="B15:D15"/>
    <mergeCell ref="B16:D16"/>
    <mergeCell ref="B17:D17"/>
    <mergeCell ref="B18:D18"/>
  </mergeCells>
  <printOptions/>
  <pageMargins left="0.7" right="0.7" top="0.75" bottom="0.75" header="0.3" footer="0.3"/>
  <pageSetup horizontalDpi="600" verticalDpi="600" orientation="portrait" paperSize="9" scale="38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BICRO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Vanja Agejev</dc:creator>
  <cp:keywords/>
  <dc:description/>
  <cp:lastModifiedBy>Ira Alaburic</cp:lastModifiedBy>
  <cp:lastPrinted>2013-05-27T14:31:42Z</cp:lastPrinted>
  <dcterms:created xsi:type="dcterms:W3CDTF">2012-09-11T08:58:16Z</dcterms:created>
  <dcterms:modified xsi:type="dcterms:W3CDTF">2018-09-28T08:02:58Z</dcterms:modified>
  <cp:category/>
  <cp:version/>
  <cp:contentType/>
  <cp:contentStatus/>
</cp:coreProperties>
</file>