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gejev\Documents\Documents\_SADESKTOPA\POC\PoC 7\PoC7  Obrasci\"/>
    </mc:Choice>
  </mc:AlternateContent>
  <xr:revisionPtr revIDLastSave="0" documentId="10_ncr:8100000_{B0111901-EEB0-4B7A-9DB2-D99A947DC000}" xr6:coauthVersionLast="34" xr6:coauthVersionMax="34" xr10:uidLastSave="{00000000-0000-0000-0000-000000000000}"/>
  <workbookProtection workbookAlgorithmName="SHA-512" workbookHashValue="TQ+1vpYHcSv4wqtGBjRSyGch3fWvzm1EMfurBqSPTZFdctNG95RSsJlI0kxPeGKX8DdKrilBlNKkgCklEBwmpA==" workbookSaltValue="CyQQU1PJIIl4OcjtBhTGSQ==" workbookSpinCount="100000" lockStructure="1"/>
  <bookViews>
    <workbookView xWindow="5730" yWindow="120" windowWidth="12180" windowHeight="6585" firstSheet="1" activeTab="3" xr2:uid="{00000000-000D-0000-FFFF-FFFF00000000}"/>
  </bookViews>
  <sheets>
    <sheet name="Skraćena ver. 2" sheetId="7" state="hidden" r:id="rId1"/>
    <sheet name="Analitika" sheetId="4" r:id="rId2"/>
    <sheet name="Proračun" sheetId="1" r:id="rId3"/>
    <sheet name="Provedbeni plan" sheetId="6" r:id="rId4"/>
  </sheets>
  <definedNames>
    <definedName name="ac">#REF!</definedName>
    <definedName name="dj">#REF!</definedName>
    <definedName name="mm">#REF!</definedName>
    <definedName name="mv">#REF!</definedName>
    <definedName name="ol">#REF!</definedName>
    <definedName name="_xlnm.Print_Area" localSheetId="1">Analitika!$B$4:$L$118</definedName>
    <definedName name="_xlnm.Print_Area" localSheetId="2">Proračun!$C$2:$H$149</definedName>
    <definedName name="_xlnm.Print_Area" localSheetId="3">'Provedbeni plan'!$B$2:$P$93</definedName>
    <definedName name="_xlnm.Print_Area" localSheetId="0">'Skraćena ver. 2'!$A$1:$AN$27</definedName>
    <definedName name="Text27" localSheetId="2">Proračun!$E$18</definedName>
    <definedName name="Text27" localSheetId="0">'Skraćena ver. 2'!$A$5</definedName>
    <definedName name="Text30" localSheetId="2">Proračun!$F$145</definedName>
    <definedName name="Text30" localSheetId="0">'Skraćena ver. 2'!#REF!</definedName>
    <definedName name="Text33" localSheetId="3">'Provedbeni plan'!$P$15</definedName>
    <definedName name="Text34" localSheetId="2">Proračun!#REF!</definedName>
    <definedName name="Text34" localSheetId="0">'Skraćena ver. 2'!#REF!</definedName>
    <definedName name="Text35" localSheetId="2">Proračun!$E$126</definedName>
    <definedName name="Text35" localSheetId="0">'Skraćena ver. 2'!#REF!</definedName>
  </definedNames>
  <calcPr calcId="162913"/>
</workbook>
</file>

<file path=xl/calcChain.xml><?xml version="1.0" encoding="utf-8"?>
<calcChain xmlns="http://schemas.openxmlformats.org/spreadsheetml/2006/main">
  <c r="L77" i="4" l="1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D18" i="1" l="1"/>
  <c r="F67" i="1"/>
  <c r="E128" i="1"/>
  <c r="I128" i="1"/>
  <c r="L13" i="4"/>
  <c r="L21" i="4"/>
  <c r="E21" i="1"/>
  <c r="E22" i="1"/>
  <c r="E23" i="1"/>
  <c r="E24" i="1"/>
  <c r="E25" i="1"/>
  <c r="E26" i="1"/>
  <c r="E27" i="1"/>
  <c r="E28" i="1"/>
  <c r="E29" i="1"/>
  <c r="E30" i="1"/>
  <c r="E31" i="1"/>
  <c r="E32" i="1"/>
  <c r="D45" i="1"/>
  <c r="E45" i="1"/>
  <c r="D46" i="1"/>
  <c r="E46" i="1"/>
  <c r="D47" i="1"/>
  <c r="E47" i="1"/>
  <c r="D48" i="1"/>
  <c r="E48" i="1"/>
  <c r="D49" i="1"/>
  <c r="E49" i="1"/>
  <c r="D50" i="1"/>
  <c r="E50" i="1"/>
  <c r="F50" i="1"/>
  <c r="D51" i="1"/>
  <c r="E51" i="1"/>
  <c r="D52" i="1"/>
  <c r="E52" i="1"/>
  <c r="D53" i="1"/>
  <c r="E53" i="1"/>
  <c r="D54" i="1"/>
  <c r="E54" i="1"/>
  <c r="F54" i="1"/>
  <c r="D55" i="1"/>
  <c r="E55" i="1"/>
  <c r="D56" i="1"/>
  <c r="E56" i="1"/>
  <c r="E80" i="1"/>
  <c r="D80" i="1"/>
  <c r="E79" i="1"/>
  <c r="D79" i="1"/>
  <c r="E78" i="1"/>
  <c r="D78" i="1"/>
  <c r="E77" i="1"/>
  <c r="D77" i="1"/>
  <c r="F76" i="1"/>
  <c r="E76" i="1"/>
  <c r="D76" i="1"/>
  <c r="E75" i="1"/>
  <c r="D75" i="1"/>
  <c r="E74" i="1"/>
  <c r="D74" i="1"/>
  <c r="E73" i="1"/>
  <c r="D73" i="1"/>
  <c r="F72" i="1"/>
  <c r="E72" i="1"/>
  <c r="D72" i="1"/>
  <c r="E71" i="1"/>
  <c r="D71" i="1"/>
  <c r="F70" i="1"/>
  <c r="E70" i="1"/>
  <c r="D70" i="1"/>
  <c r="E69" i="1"/>
  <c r="D69" i="1"/>
  <c r="D93" i="1"/>
  <c r="E93" i="1"/>
  <c r="D94" i="1"/>
  <c r="E94" i="1"/>
  <c r="D95" i="1"/>
  <c r="E95" i="1"/>
  <c r="F95" i="1"/>
  <c r="D96" i="1"/>
  <c r="E96" i="1"/>
  <c r="D97" i="1"/>
  <c r="E97" i="1"/>
  <c r="D98" i="1"/>
  <c r="E98" i="1"/>
  <c r="D99" i="1"/>
  <c r="E99" i="1"/>
  <c r="F99" i="1"/>
  <c r="D100" i="1"/>
  <c r="E100" i="1"/>
  <c r="D101" i="1"/>
  <c r="E101" i="1"/>
  <c r="D102" i="1"/>
  <c r="E102" i="1"/>
  <c r="D103" i="1"/>
  <c r="E103" i="1"/>
  <c r="D104" i="1"/>
  <c r="E104" i="1"/>
  <c r="E117" i="1"/>
  <c r="E118" i="1"/>
  <c r="E119" i="1"/>
  <c r="F119" i="1"/>
  <c r="E120" i="1"/>
  <c r="F120" i="1"/>
  <c r="E121" i="1"/>
  <c r="F121" i="1"/>
  <c r="E122" i="1"/>
  <c r="F122" i="1"/>
  <c r="E123" i="1"/>
  <c r="E124" i="1"/>
  <c r="E125" i="1"/>
  <c r="F125" i="1"/>
  <c r="E126" i="1"/>
  <c r="E127" i="1"/>
  <c r="F127" i="1"/>
  <c r="F128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E19" i="1"/>
  <c r="E20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Q44" i="4"/>
  <c r="L44" i="4" s="1"/>
  <c r="Q40" i="4"/>
  <c r="L40" i="4" s="1"/>
  <c r="Q36" i="4"/>
  <c r="L36" i="4" s="1"/>
  <c r="Q30" i="4"/>
  <c r="L30" i="4" s="1"/>
  <c r="P31" i="4"/>
  <c r="Q43" i="4"/>
  <c r="L43" i="4"/>
  <c r="P30" i="4"/>
  <c r="Q37" i="4"/>
  <c r="L37" i="4" s="1"/>
  <c r="K31" i="4"/>
  <c r="K32" i="4"/>
  <c r="F44" i="1" s="1"/>
  <c r="K33" i="4"/>
  <c r="F45" i="1" s="1"/>
  <c r="K34" i="4"/>
  <c r="F46" i="1" s="1"/>
  <c r="K35" i="4"/>
  <c r="F47" i="1" s="1"/>
  <c r="K36" i="4"/>
  <c r="F48" i="1" s="1"/>
  <c r="K37" i="4"/>
  <c r="F49" i="1" s="1"/>
  <c r="K38" i="4"/>
  <c r="K39" i="4"/>
  <c r="F51" i="1" s="1"/>
  <c r="K40" i="4"/>
  <c r="F52" i="1" s="1"/>
  <c r="K41" i="4"/>
  <c r="F53" i="1" s="1"/>
  <c r="K42" i="4"/>
  <c r="K43" i="4"/>
  <c r="F55" i="1" s="1"/>
  <c r="K44" i="4"/>
  <c r="F56" i="1" s="1"/>
  <c r="K30" i="4"/>
  <c r="F42" i="1" s="1"/>
  <c r="P21" i="4"/>
  <c r="P20" i="4"/>
  <c r="P19" i="4"/>
  <c r="P18" i="4"/>
  <c r="P17" i="4"/>
  <c r="P16" i="4"/>
  <c r="L16" i="4" s="1"/>
  <c r="P15" i="4"/>
  <c r="P14" i="4"/>
  <c r="P13" i="4"/>
  <c r="P12" i="4"/>
  <c r="L12" i="4" s="1"/>
  <c r="P11" i="4"/>
  <c r="P10" i="4"/>
  <c r="P9" i="4"/>
  <c r="P8" i="4"/>
  <c r="P7" i="4"/>
  <c r="D115" i="1"/>
  <c r="D116" i="1"/>
  <c r="D114" i="1"/>
  <c r="E115" i="1"/>
  <c r="E116" i="1"/>
  <c r="E114" i="1"/>
  <c r="E91" i="1"/>
  <c r="E92" i="1"/>
  <c r="E90" i="1"/>
  <c r="D91" i="1"/>
  <c r="D92" i="1"/>
  <c r="D90" i="1"/>
  <c r="E67" i="1"/>
  <c r="E68" i="1"/>
  <c r="D67" i="1"/>
  <c r="D68" i="1"/>
  <c r="E66" i="1"/>
  <c r="D66" i="1"/>
  <c r="E43" i="1"/>
  <c r="E44" i="1"/>
  <c r="E42" i="1"/>
  <c r="D43" i="1"/>
  <c r="D44" i="1"/>
  <c r="D42" i="1"/>
  <c r="E18" i="1"/>
  <c r="K108" i="4"/>
  <c r="F123" i="1" s="1"/>
  <c r="K105" i="4"/>
  <c r="K111" i="4"/>
  <c r="F126" i="1" s="1"/>
  <c r="K110" i="4"/>
  <c r="K109" i="4"/>
  <c r="F124" i="1" s="1"/>
  <c r="K107" i="4"/>
  <c r="K106" i="4"/>
  <c r="K85" i="4"/>
  <c r="K83" i="4"/>
  <c r="F97" i="1" s="1"/>
  <c r="K87" i="4"/>
  <c r="F101" i="1" s="1"/>
  <c r="K86" i="4"/>
  <c r="F100" i="1" s="1"/>
  <c r="K84" i="4"/>
  <c r="F98" i="1" s="1"/>
  <c r="K82" i="4"/>
  <c r="F96" i="1" s="1"/>
  <c r="K81" i="4"/>
  <c r="K80" i="4"/>
  <c r="F94" i="1" s="1"/>
  <c r="K65" i="4"/>
  <c r="F78" i="1" s="1"/>
  <c r="K64" i="4"/>
  <c r="F77" i="1" s="1"/>
  <c r="K63" i="4"/>
  <c r="K62" i="4"/>
  <c r="F75" i="1" s="1"/>
  <c r="K61" i="4"/>
  <c r="F74" i="1" s="1"/>
  <c r="K60" i="4"/>
  <c r="F73" i="1" s="1"/>
  <c r="G19" i="4"/>
  <c r="K19" i="4"/>
  <c r="L19" i="4" s="1"/>
  <c r="G18" i="4"/>
  <c r="K18" i="4" s="1"/>
  <c r="L18" i="4" s="1"/>
  <c r="G17" i="4"/>
  <c r="K17" i="4" s="1"/>
  <c r="L17" i="4" s="1"/>
  <c r="G16" i="4"/>
  <c r="K16" i="4" s="1"/>
  <c r="G15" i="4"/>
  <c r="K15" i="4" s="1"/>
  <c r="L15" i="4" s="1"/>
  <c r="H6" i="6"/>
  <c r="D5" i="6"/>
  <c r="D4" i="6"/>
  <c r="D3" i="6"/>
  <c r="K101" i="4"/>
  <c r="F116" i="1"/>
  <c r="K102" i="4"/>
  <c r="F117" i="1" s="1"/>
  <c r="K103" i="4"/>
  <c r="F118" i="1" s="1"/>
  <c r="K104" i="4"/>
  <c r="K78" i="4"/>
  <c r="F92" i="1" s="1"/>
  <c r="K79" i="4"/>
  <c r="F93" i="1" s="1"/>
  <c r="K56" i="4"/>
  <c r="F69" i="1" s="1"/>
  <c r="K57" i="4"/>
  <c r="K58" i="4"/>
  <c r="F71" i="1" s="1"/>
  <c r="K59" i="4"/>
  <c r="G9" i="4"/>
  <c r="K9" i="4" s="1"/>
  <c r="G10" i="4"/>
  <c r="K10" i="4" s="1"/>
  <c r="L10" i="4" s="1"/>
  <c r="G11" i="4"/>
  <c r="K11" i="4" s="1"/>
  <c r="L11" i="4" s="1"/>
  <c r="G12" i="4"/>
  <c r="K12" i="4" s="1"/>
  <c r="F23" i="1" s="1"/>
  <c r="G13" i="4"/>
  <c r="K13" i="4" s="1"/>
  <c r="K100" i="4"/>
  <c r="F115" i="1"/>
  <c r="F131" i="1" s="1"/>
  <c r="F59" i="1"/>
  <c r="E92" i="6"/>
  <c r="E28" i="7"/>
  <c r="AK28" i="7"/>
  <c r="AH28" i="7"/>
  <c r="AE28" i="7"/>
  <c r="AB28" i="7"/>
  <c r="Y28" i="7"/>
  <c r="V28" i="7"/>
  <c r="S28" i="7"/>
  <c r="P28" i="7"/>
  <c r="M28" i="7"/>
  <c r="J28" i="7"/>
  <c r="G28" i="7"/>
  <c r="D28" i="7"/>
  <c r="O93" i="6"/>
  <c r="AJ28" i="7" s="1"/>
  <c r="N93" i="6"/>
  <c r="AG28" i="7"/>
  <c r="M93" i="6"/>
  <c r="AD28" i="7" s="1"/>
  <c r="L93" i="6"/>
  <c r="AA28" i="7"/>
  <c r="K93" i="6"/>
  <c r="X28" i="7" s="1"/>
  <c r="J93" i="6"/>
  <c r="U28" i="7"/>
  <c r="I93" i="6"/>
  <c r="R28" i="7" s="1"/>
  <c r="H93" i="6"/>
  <c r="O28" i="7"/>
  <c r="G93" i="6"/>
  <c r="L28" i="7" s="1"/>
  <c r="F93" i="6"/>
  <c r="I28" i="7"/>
  <c r="E93" i="6"/>
  <c r="F28" i="7" s="1"/>
  <c r="D93" i="6"/>
  <c r="C28" i="7"/>
  <c r="O92" i="6"/>
  <c r="AI28" i="7" s="1"/>
  <c r="N92" i="6"/>
  <c r="AF28" i="7"/>
  <c r="M92" i="6"/>
  <c r="AC28" i="7" s="1"/>
  <c r="L92" i="6"/>
  <c r="Z28" i="7"/>
  <c r="K92" i="6"/>
  <c r="W28" i="7" s="1"/>
  <c r="J92" i="6"/>
  <c r="T28" i="7"/>
  <c r="I92" i="6"/>
  <c r="Q28" i="7" s="1"/>
  <c r="H92" i="6"/>
  <c r="N28" i="7"/>
  <c r="G92" i="6"/>
  <c r="K28" i="7" s="1"/>
  <c r="F92" i="6"/>
  <c r="H28" i="7"/>
  <c r="D92" i="6"/>
  <c r="B28" i="7" s="1"/>
  <c r="P89" i="6"/>
  <c r="P88" i="6"/>
  <c r="O86" i="6"/>
  <c r="N86" i="6"/>
  <c r="M86" i="6"/>
  <c r="L86" i="6"/>
  <c r="K86" i="6"/>
  <c r="J86" i="6"/>
  <c r="I86" i="6"/>
  <c r="H86" i="6"/>
  <c r="G86" i="6"/>
  <c r="F86" i="6"/>
  <c r="E86" i="6"/>
  <c r="D86" i="6"/>
  <c r="P84" i="6"/>
  <c r="P83" i="6"/>
  <c r="O81" i="6"/>
  <c r="N81" i="6"/>
  <c r="M81" i="6"/>
  <c r="L81" i="6"/>
  <c r="K81" i="6"/>
  <c r="J81" i="6"/>
  <c r="I81" i="6"/>
  <c r="H81" i="6"/>
  <c r="G81" i="6"/>
  <c r="F81" i="6"/>
  <c r="E81" i="6"/>
  <c r="D81" i="6"/>
  <c r="P81" i="6" s="1"/>
  <c r="P79" i="6"/>
  <c r="P78" i="6"/>
  <c r="O76" i="6"/>
  <c r="N76" i="6"/>
  <c r="M76" i="6"/>
  <c r="L76" i="6"/>
  <c r="K76" i="6"/>
  <c r="J76" i="6"/>
  <c r="I76" i="6"/>
  <c r="H76" i="6"/>
  <c r="G76" i="6"/>
  <c r="P76" i="6" s="1"/>
  <c r="F76" i="6"/>
  <c r="E76" i="6"/>
  <c r="D76" i="6"/>
  <c r="P74" i="6"/>
  <c r="P73" i="6"/>
  <c r="O71" i="6"/>
  <c r="N71" i="6"/>
  <c r="M71" i="6"/>
  <c r="L71" i="6"/>
  <c r="K71" i="6"/>
  <c r="J71" i="6"/>
  <c r="I71" i="6"/>
  <c r="H71" i="6"/>
  <c r="G71" i="6"/>
  <c r="F71" i="6"/>
  <c r="E71" i="6"/>
  <c r="D71" i="6"/>
  <c r="P69" i="6"/>
  <c r="P68" i="6"/>
  <c r="O66" i="6"/>
  <c r="N66" i="6"/>
  <c r="M66" i="6"/>
  <c r="L66" i="6"/>
  <c r="K66" i="6"/>
  <c r="J66" i="6"/>
  <c r="I66" i="6"/>
  <c r="H66" i="6"/>
  <c r="G66" i="6"/>
  <c r="P66" i="6" s="1"/>
  <c r="F66" i="6"/>
  <c r="E66" i="6"/>
  <c r="D66" i="6"/>
  <c r="P64" i="6"/>
  <c r="P63" i="6"/>
  <c r="O61" i="6"/>
  <c r="N61" i="6"/>
  <c r="M61" i="6"/>
  <c r="L61" i="6"/>
  <c r="K61" i="6"/>
  <c r="J61" i="6"/>
  <c r="I61" i="6"/>
  <c r="I91" i="6" s="1"/>
  <c r="Q29" i="7" s="1"/>
  <c r="H61" i="6"/>
  <c r="G61" i="6"/>
  <c r="F61" i="6"/>
  <c r="E61" i="6"/>
  <c r="P61" i="6" s="1"/>
  <c r="D61" i="6"/>
  <c r="P59" i="6"/>
  <c r="P58" i="6"/>
  <c r="P57" i="6"/>
  <c r="O55" i="6"/>
  <c r="N55" i="6"/>
  <c r="M55" i="6"/>
  <c r="L55" i="6"/>
  <c r="K55" i="6"/>
  <c r="J55" i="6"/>
  <c r="I55" i="6"/>
  <c r="H55" i="6"/>
  <c r="G55" i="6"/>
  <c r="F55" i="6"/>
  <c r="E55" i="6"/>
  <c r="D55" i="6"/>
  <c r="P55" i="6" s="1"/>
  <c r="P53" i="6"/>
  <c r="P52" i="6"/>
  <c r="O50" i="6"/>
  <c r="N50" i="6"/>
  <c r="M50" i="6"/>
  <c r="L50" i="6"/>
  <c r="K50" i="6"/>
  <c r="J50" i="6"/>
  <c r="I50" i="6"/>
  <c r="H50" i="6"/>
  <c r="G50" i="6"/>
  <c r="F50" i="6"/>
  <c r="E50" i="6"/>
  <c r="D50" i="6"/>
  <c r="P48" i="6"/>
  <c r="P47" i="6"/>
  <c r="O45" i="6"/>
  <c r="N45" i="6"/>
  <c r="M45" i="6"/>
  <c r="L45" i="6"/>
  <c r="K45" i="6"/>
  <c r="J45" i="6"/>
  <c r="I45" i="6"/>
  <c r="H45" i="6"/>
  <c r="G45" i="6"/>
  <c r="F45" i="6"/>
  <c r="E45" i="6"/>
  <c r="D45" i="6"/>
  <c r="P43" i="6"/>
  <c r="P42" i="6"/>
  <c r="O40" i="6"/>
  <c r="N40" i="6"/>
  <c r="M40" i="6"/>
  <c r="L40" i="6"/>
  <c r="K40" i="6"/>
  <c r="J40" i="6"/>
  <c r="I40" i="6"/>
  <c r="H40" i="6"/>
  <c r="G40" i="6"/>
  <c r="F40" i="6"/>
  <c r="P40" i="6" s="1"/>
  <c r="E40" i="6"/>
  <c r="D40" i="6"/>
  <c r="P38" i="6"/>
  <c r="P37" i="6"/>
  <c r="O35" i="6"/>
  <c r="N35" i="6"/>
  <c r="M35" i="6"/>
  <c r="L35" i="6"/>
  <c r="K35" i="6"/>
  <c r="J35" i="6"/>
  <c r="I35" i="6"/>
  <c r="H35" i="6"/>
  <c r="G35" i="6"/>
  <c r="F35" i="6"/>
  <c r="E35" i="6"/>
  <c r="D35" i="6"/>
  <c r="P35" i="6" s="1"/>
  <c r="P33" i="6"/>
  <c r="P32" i="6"/>
  <c r="O30" i="6"/>
  <c r="N30" i="6"/>
  <c r="M30" i="6"/>
  <c r="L30" i="6"/>
  <c r="K30" i="6"/>
  <c r="J30" i="6"/>
  <c r="I30" i="6"/>
  <c r="H30" i="6"/>
  <c r="G30" i="6"/>
  <c r="F30" i="6"/>
  <c r="P30" i="6" s="1"/>
  <c r="E30" i="6"/>
  <c r="D30" i="6"/>
  <c r="P28" i="6"/>
  <c r="P27" i="6"/>
  <c r="O25" i="6"/>
  <c r="N25" i="6"/>
  <c r="M25" i="6"/>
  <c r="L25" i="6"/>
  <c r="K25" i="6"/>
  <c r="J25" i="6"/>
  <c r="I25" i="6"/>
  <c r="H25" i="6"/>
  <c r="G25" i="6"/>
  <c r="F25" i="6"/>
  <c r="E25" i="6"/>
  <c r="D25" i="6"/>
  <c r="P25" i="6" s="1"/>
  <c r="P23" i="6"/>
  <c r="P22" i="6"/>
  <c r="O20" i="6"/>
  <c r="O91" i="6" s="1"/>
  <c r="AI29" i="7" s="1"/>
  <c r="N20" i="6"/>
  <c r="N91" i="6" s="1"/>
  <c r="AF29" i="7" s="1"/>
  <c r="M20" i="6"/>
  <c r="L20" i="6"/>
  <c r="K20" i="6"/>
  <c r="J20" i="6"/>
  <c r="J91" i="6" s="1"/>
  <c r="T29" i="7" s="1"/>
  <c r="I20" i="6"/>
  <c r="H20" i="6"/>
  <c r="G20" i="6"/>
  <c r="F20" i="6"/>
  <c r="F91" i="6" s="1"/>
  <c r="H29" i="7" s="1"/>
  <c r="E20" i="6"/>
  <c r="P20" i="6" s="1"/>
  <c r="D20" i="6"/>
  <c r="P18" i="6"/>
  <c r="P17" i="6"/>
  <c r="O15" i="6"/>
  <c r="N15" i="6"/>
  <c r="M15" i="6"/>
  <c r="M91" i="6" s="1"/>
  <c r="AC29" i="7" s="1"/>
  <c r="L15" i="6"/>
  <c r="L91" i="6" s="1"/>
  <c r="Z29" i="7" s="1"/>
  <c r="K15" i="6"/>
  <c r="J15" i="6"/>
  <c r="I15" i="6"/>
  <c r="H15" i="6"/>
  <c r="G15" i="6"/>
  <c r="G91" i="6" s="1"/>
  <c r="K29" i="7" s="1"/>
  <c r="F15" i="6"/>
  <c r="E15" i="6"/>
  <c r="E91" i="6" s="1"/>
  <c r="E29" i="7" s="1"/>
  <c r="D15" i="6"/>
  <c r="P15" i="6" s="1"/>
  <c r="K112" i="4"/>
  <c r="K89" i="4"/>
  <c r="F103" i="1" s="1"/>
  <c r="K67" i="4"/>
  <c r="F80" i="1" s="1"/>
  <c r="K55" i="4"/>
  <c r="F68" i="1" s="1"/>
  <c r="K66" i="4"/>
  <c r="F79" i="1" s="1"/>
  <c r="G20" i="4"/>
  <c r="K20" i="4" s="1"/>
  <c r="L20" i="4" s="1"/>
  <c r="K113" i="4"/>
  <c r="K99" i="4"/>
  <c r="F114" i="1" s="1"/>
  <c r="F130" i="1" s="1"/>
  <c r="K90" i="4"/>
  <c r="F104" i="1" s="1"/>
  <c r="K88" i="4"/>
  <c r="F102" i="1" s="1"/>
  <c r="K77" i="4"/>
  <c r="F91" i="1" s="1"/>
  <c r="F106" i="1" s="1"/>
  <c r="K76" i="4"/>
  <c r="K54" i="4"/>
  <c r="K53" i="4"/>
  <c r="F83" i="1" s="1"/>
  <c r="G8" i="4"/>
  <c r="K8" i="4" s="1"/>
  <c r="G14" i="4"/>
  <c r="K14" i="4" s="1"/>
  <c r="L14" i="4" s="1"/>
  <c r="G21" i="4"/>
  <c r="K21" i="4" s="1"/>
  <c r="F43" i="1"/>
  <c r="G7" i="4"/>
  <c r="K7" i="4" s="1"/>
  <c r="P86" i="6"/>
  <c r="P50" i="6"/>
  <c r="K91" i="6"/>
  <c r="W29" i="7" s="1"/>
  <c r="P45" i="6"/>
  <c r="P93" i="6"/>
  <c r="H91" i="6"/>
  <c r="N29" i="7" s="1"/>
  <c r="P71" i="6"/>
  <c r="Q32" i="4"/>
  <c r="L32" i="4" s="1"/>
  <c r="Q38" i="4"/>
  <c r="L38" i="4" s="1"/>
  <c r="Q42" i="4"/>
  <c r="L42" i="4" s="1"/>
  <c r="Q34" i="4"/>
  <c r="L34" i="4" s="1"/>
  <c r="Q31" i="4"/>
  <c r="L31" i="4" s="1"/>
  <c r="Q33" i="4"/>
  <c r="L33" i="4" s="1"/>
  <c r="Q35" i="4"/>
  <c r="L35" i="4" s="1"/>
  <c r="Q39" i="4"/>
  <c r="L39" i="4" s="1"/>
  <c r="Q41" i="4"/>
  <c r="L41" i="4" s="1"/>
  <c r="F90" i="1" l="1"/>
  <c r="F107" i="1" s="1"/>
  <c r="L76" i="4"/>
  <c r="L92" i="4" s="1"/>
  <c r="D109" i="1" s="1"/>
  <c r="D91" i="6"/>
  <c r="B29" i="7" s="1"/>
  <c r="F66" i="1"/>
  <c r="F81" i="1" s="1"/>
  <c r="P92" i="6"/>
  <c r="F82" i="1"/>
  <c r="K114" i="4"/>
  <c r="K91" i="4"/>
  <c r="K68" i="4"/>
  <c r="K45" i="4"/>
  <c r="L8" i="4"/>
  <c r="F20" i="1"/>
  <c r="L9" i="4"/>
  <c r="L7" i="4"/>
  <c r="F28" i="1"/>
  <c r="F27" i="1"/>
  <c r="F18" i="1"/>
  <c r="F34" i="1" s="1"/>
  <c r="F19" i="1"/>
  <c r="F35" i="1" s="1"/>
  <c r="F21" i="1"/>
  <c r="F22" i="1"/>
  <c r="F24" i="1"/>
  <c r="F25" i="1"/>
  <c r="F26" i="1"/>
  <c r="F29" i="1"/>
  <c r="F30" i="1"/>
  <c r="F31" i="1"/>
  <c r="K22" i="4"/>
  <c r="F32" i="1"/>
  <c r="F58" i="1"/>
  <c r="F129" i="1"/>
  <c r="F57" i="1"/>
  <c r="L45" i="4"/>
  <c r="F105" i="1" l="1"/>
  <c r="F142" i="1"/>
  <c r="G83" i="1" s="1"/>
  <c r="P91" i="6"/>
  <c r="C105" i="1"/>
  <c r="F33" i="1"/>
  <c r="F143" i="1"/>
  <c r="G82" i="1" s="1"/>
  <c r="L22" i="4"/>
  <c r="D37" i="1" s="1"/>
  <c r="D132" i="1"/>
  <c r="D61" i="1"/>
  <c r="C57" i="1"/>
  <c r="G107" i="1" l="1"/>
  <c r="G35" i="1"/>
  <c r="G59" i="1"/>
  <c r="I81" i="1"/>
  <c r="D85" i="1" s="1"/>
  <c r="G131" i="1"/>
  <c r="G34" i="1"/>
  <c r="G130" i="1"/>
  <c r="C33" i="1"/>
  <c r="G58" i="1"/>
  <c r="G106" i="1"/>
  <c r="F144" i="1"/>
  <c r="G142" i="1" s="1"/>
  <c r="C129" i="1"/>
  <c r="C81" i="1" l="1"/>
  <c r="D148" i="1"/>
  <c r="G143" i="1"/>
  <c r="G144" i="1" s="1"/>
</calcChain>
</file>

<file path=xl/sharedStrings.xml><?xml version="1.0" encoding="utf-8"?>
<sst xmlns="http://schemas.openxmlformats.org/spreadsheetml/2006/main" count="279" uniqueCount="150">
  <si>
    <t>OPIS TROŠKOVA</t>
  </si>
  <si>
    <t>1.TROŠKOVI OSOBLJA (BRUTO II PLAĆA)</t>
  </si>
  <si>
    <t xml:space="preserve">2.TROŠKOVI VANJSKIH USLUGA I KONZULTANATA </t>
  </si>
  <si>
    <t>3.TROŠKOVI OPREME</t>
  </si>
  <si>
    <t>5.OSTALO</t>
  </si>
  <si>
    <t>UKUPNO</t>
  </si>
  <si>
    <t>Program</t>
  </si>
  <si>
    <t>Vlastita sredstva</t>
  </si>
  <si>
    <t>Br.</t>
  </si>
  <si>
    <t>Izvor financiranja</t>
  </si>
  <si>
    <t>Udio (%)</t>
  </si>
  <si>
    <t xml:space="preserve">U sljedećoj tablici specificirajte troškove koji će nastati na projektu prema opravdanim troškovnim kategorijama koje su naznačene u tablici. </t>
  </si>
  <si>
    <t>Iznos u HRK**/***</t>
  </si>
  <si>
    <t>Ukupno (u HRK)*</t>
  </si>
  <si>
    <t xml:space="preserve">4.TROŠKOVI MATERIJALA I SITNOG INVENTARA </t>
  </si>
  <si>
    <t>1.</t>
  </si>
  <si>
    <t>2.</t>
  </si>
  <si>
    <t>3.</t>
  </si>
  <si>
    <t>4.</t>
  </si>
  <si>
    <t>5.</t>
  </si>
  <si>
    <t>6.</t>
  </si>
  <si>
    <t>7.</t>
  </si>
  <si>
    <t>Opis aktivnosti</t>
  </si>
  <si>
    <t>AKTIVNOST 1.</t>
  </si>
  <si>
    <t xml:space="preserve"> </t>
  </si>
  <si>
    <t>Naziv projekta:</t>
  </si>
  <si>
    <t>Natjecatelj:</t>
  </si>
  <si>
    <t>Prepoznati centar:</t>
  </si>
  <si>
    <t>A. Bruto I</t>
  </si>
  <si>
    <t>B. Dodaci na plaću</t>
  </si>
  <si>
    <t>D. Postotak uključenosti u projekt</t>
  </si>
  <si>
    <t>E. Broj mjeseci rada na projektu</t>
  </si>
  <si>
    <t>C. Bruto II (A+B)</t>
  </si>
  <si>
    <t>Dodatno pojašnjenje:</t>
  </si>
  <si>
    <t xml:space="preserve">1.ANALITIKA TROŠKOVA OSOBLJA </t>
  </si>
  <si>
    <t>Ime i Prezime</t>
  </si>
  <si>
    <t>PROVEDBENI PLAN PROJEKTA</t>
  </si>
  <si>
    <t>AKTIVNOSTI</t>
  </si>
  <si>
    <t>Projektni mjeseci</t>
  </si>
  <si>
    <t>Iznos u HRK            po aktivnostima</t>
  </si>
  <si>
    <t>PROGRAM</t>
  </si>
  <si>
    <t>VLASTITA SREDSTVA</t>
  </si>
  <si>
    <t>AKTIVNOST 2.</t>
  </si>
  <si>
    <t>AKTIVNOST 3.</t>
  </si>
  <si>
    <t>AKTIVNOST 4.</t>
  </si>
  <si>
    <t>AKTIVNOST 5.</t>
  </si>
  <si>
    <t>AKTIVNOST 6.</t>
  </si>
  <si>
    <t>AKTIVNOST 7.</t>
  </si>
  <si>
    <t>8.</t>
  </si>
  <si>
    <t>AKTIVNOST 8.</t>
  </si>
  <si>
    <t>9.</t>
  </si>
  <si>
    <t>AKTIVNOST 9.</t>
  </si>
  <si>
    <t>10.</t>
  </si>
  <si>
    <t>AKTIVNOST 10.</t>
  </si>
  <si>
    <t>11.</t>
  </si>
  <si>
    <t>AKTIVNOST 11.</t>
  </si>
  <si>
    <t>12.</t>
  </si>
  <si>
    <t>AKTIVNOST 12.</t>
  </si>
  <si>
    <t>13.</t>
  </si>
  <si>
    <t>14.</t>
  </si>
  <si>
    <t>15.</t>
  </si>
  <si>
    <t xml:space="preserve">Upišite planirane iznose u HRK i izaberite izvore financiranja (program/vlastita sredstva). </t>
  </si>
  <si>
    <t>Moguće je upisivati opis troškova i iznose u samo za to označena polja (polja bijele boje), dok su ostala zaključana (žuta i plava).</t>
  </si>
  <si>
    <t>Administrativni i nepredvidivi troškovi</t>
  </si>
  <si>
    <t>Redni broj troška</t>
  </si>
  <si>
    <t>*** Ukoliko dobavljač nije rezident RH i ponuda/predračun je ispostavljen u stranoj valuti, natjecatelj je dužan preračunati stranu valutu u HRK prema srednjem tečjaju HNB-a za valutu ponude/predračuna na dan kada je ponuda/predračun izdana. Na ponudi/predračunu mora biti upisan tečaj po kojem ste preračunvali.</t>
  </si>
  <si>
    <t>* Zbroj troškova koji će nastati na projektu prema izvorima financiranja.</t>
  </si>
  <si>
    <t>Naziv usluge / konzultanta</t>
  </si>
  <si>
    <t>Trošak osoblja (C x D x E)</t>
  </si>
  <si>
    <t>C. Trošak usluge / konzultanta (A x B)</t>
  </si>
  <si>
    <t>Naziv opreme</t>
  </si>
  <si>
    <t>B. Količina</t>
  </si>
  <si>
    <t>C. Trošak opreme (A x B)</t>
  </si>
  <si>
    <t>C. Trošak materijala / sitnog inventara (A x B)</t>
  </si>
  <si>
    <t>Naziv materijala / sitnog inventara</t>
  </si>
  <si>
    <t>2. ANALITIKA TROŠKOVA VANJSKIH USLUGA I KONZULTANATA</t>
  </si>
  <si>
    <t>3. ANALITIKA TROŠKOVA OPREME</t>
  </si>
  <si>
    <t>4. ANALITIKA TROŠKOVA MATERIJALA I SITNOG INVENTARA</t>
  </si>
  <si>
    <t>A. Jedinična cijena</t>
  </si>
  <si>
    <t>C. Iznos troška (A x B)</t>
  </si>
  <si>
    <t>DODATNA AKTIVNOST 1.</t>
  </si>
  <si>
    <t>DODATNA AKTIVNOST 2.</t>
  </si>
  <si>
    <t>DODATNA AKTIVNOST 3.</t>
  </si>
  <si>
    <t>Redni broj troška*</t>
  </si>
  <si>
    <t>Napomena: Troškovi materijala i sitnog inventara čija je jedinična vrijednost manja od 3.500 HRK</t>
  </si>
  <si>
    <t>Max. Iznos ukupnih ostalih troškova je 50.000 HRK.</t>
  </si>
  <si>
    <t>Administrativni i nepredvidivi troškovi mogu biti max. 5 % ukupnog iznosa koji dodjeljuje PoC.</t>
  </si>
  <si>
    <r>
      <t xml:space="preserve">Izvor financiranja </t>
    </r>
    <r>
      <rPr>
        <sz val="10"/>
        <rFont val="Palatino Linotype"/>
        <family val="1"/>
        <charset val="238"/>
      </rPr>
      <t>(Program/Vlastita sredstva)</t>
    </r>
  </si>
  <si>
    <t>Drugi izvori</t>
  </si>
  <si>
    <t>Moguće je upisivati opis aktivnosti i iznose u samo za to označena polja (polja bijele boje) dok su ostala zaključana (žuta i zelena)</t>
  </si>
  <si>
    <t>DRUGI IZVORI</t>
  </si>
  <si>
    <t>PROGRAM PROVJERE INOVATIVNOG KONCEPTA ZA PODUZETNIKE (PoC Private)</t>
  </si>
  <si>
    <t>PROGRAM PROVJERE INOVATIVNOG KONCEPTA ZA PODUZETNIKE</t>
  </si>
  <si>
    <t xml:space="preserve">PRORAČUN PROJEKTA </t>
  </si>
  <si>
    <r>
      <t xml:space="preserve">Šifra projekta: </t>
    </r>
    <r>
      <rPr>
        <b/>
        <i/>
        <sz val="9"/>
        <color indexed="8"/>
        <rFont val="Palatino Linotype"/>
        <family val="1"/>
        <charset val="238"/>
      </rPr>
      <t>(upišite šifru projekta koja vam je dodijeljena preko online sustava):</t>
    </r>
  </si>
  <si>
    <t>Potrebno je priložiti zadnju platnu listu ('start up' poduzeća trebaju izjaviti cijenu po satu i danu na osnovi Bruto II plaće) i prijedlog ugovora (nepotpisan) za svaku novu osobu koja će biti zaposlena na projektu.
Natjecatelj je obvezan troškove osoblja specificirati prema danom predlošku u tablici Analitika.</t>
  </si>
  <si>
    <t xml:space="preserve">Potrebno je priložiti zadnju platnu listu ('start up' poduzeća trebaju izjaviti cijenu po satu i danu na osnovi Bruto II plaće) i prijedlog ugovora (nepotpisan) za svaku novu osobu koja će biti zaposlena na projektu.
</t>
  </si>
  <si>
    <t>5. ANALITIKA OSTALIH TROŠKOVA</t>
  </si>
  <si>
    <t>1. godina</t>
  </si>
  <si>
    <t>2. i 3. godina</t>
  </si>
  <si>
    <t>1. mjesec</t>
  </si>
  <si>
    <t>2. mjesec</t>
  </si>
  <si>
    <t>3. mjesec</t>
  </si>
  <si>
    <t>4. mjesec</t>
  </si>
  <si>
    <t>5. mjesec</t>
  </si>
  <si>
    <t>6. mjesec</t>
  </si>
  <si>
    <t>7. mjesec</t>
  </si>
  <si>
    <t>8. mjesec</t>
  </si>
  <si>
    <t>9. mjesec</t>
  </si>
  <si>
    <t>10. mjesec</t>
  </si>
  <si>
    <t>11. mjesec</t>
  </si>
  <si>
    <t>12. mjesec</t>
  </si>
  <si>
    <t>1.TROŠKOVI OSOBLJA Bruto II plaće</t>
  </si>
  <si>
    <t>1.1. Broj sati rada:</t>
  </si>
  <si>
    <t>3. INVESTICIJE troškovi</t>
  </si>
  <si>
    <t>3.1.TROŠKOVI OPREME</t>
  </si>
  <si>
    <t>5. AKTIVNOSTI troškovi</t>
  </si>
  <si>
    <t>6. OSTALI Troškovi</t>
  </si>
  <si>
    <t xml:space="preserve">A. Nabavna vrijednost </t>
  </si>
  <si>
    <t xml:space="preserve">Prihvatljivi troškovi te detaljne upute za ispunjavanje Proračuna projekta dane su .'Priručniku za operativne postupke programa provjere inovativnog koncepta za poduzetnike'.
</t>
  </si>
  <si>
    <t>Napomena: Troškovi opreme mogu činiti max. 50 % ukupnog iznosa koji dodjeljuje PoC.</t>
  </si>
  <si>
    <r>
      <rPr>
        <b/>
        <i/>
        <sz val="10"/>
        <color indexed="8"/>
        <rFont val="Palatino Linotype"/>
        <family val="1"/>
        <charset val="238"/>
      </rPr>
      <t xml:space="preserve">* Za sve iznose od 5.000 HRK do 50.000 HRK </t>
    </r>
    <r>
      <rPr>
        <i/>
        <sz val="10"/>
        <color indexed="8"/>
        <rFont val="Palatino Linotype"/>
        <family val="1"/>
        <charset val="238"/>
      </rPr>
      <t xml:space="preserve">obvezni su dokazi i/ili analitičko tumačenje koje treba prikazati u sheetu "Analitika". Analitičko tumačenje pojedinog troška se mora označiti odgovarajućim rednim brojem koji je identičan navedenom u proračunu. Potrebno je objasniti kako ste došli do navedenog sintetičkog iznosa. 
</t>
    </r>
    <r>
      <rPr>
        <b/>
        <i/>
        <sz val="10"/>
        <color indexed="8"/>
        <rFont val="Palatino Linotype"/>
        <family val="1"/>
        <charset val="238"/>
      </rPr>
      <t xml:space="preserve">Za iznose veće od 50.000 HRK </t>
    </r>
    <r>
      <rPr>
        <i/>
        <sz val="10"/>
        <color indexed="8"/>
        <rFont val="Palatino Linotype"/>
        <family val="1"/>
        <charset val="238"/>
      </rPr>
      <t>dužni ste priložiti ponudu/predračun (sa detaljnom specifikacijom) dobavljača. Svaka ponuda mora biti označena rednim brojem troška iz proračuna na koji se ponuda odnosi. Ponuda u stranoj valuti*** mora biti preračunata prema srednjem tečaju HNB. Natjecatelj treba voditi računa da su ponude u skladu s tržišnim cijenama istovjetnih ili sličnih usluga.</t>
    </r>
  </si>
  <si>
    <t>U tablici provedbenog plana projekta potrebno je definirati tijek provedbe projekta na način da se u uz svaku pojedinu aktivnost (koja opisuje što se radi) definira vremensko razdoblje za provedbu te aktivnosti (po mjesecima) i dodijeli iznos troškova za svaku pojedinu aktivnost, s tim da ukupan iznos troškova mora biti jednak ukupnom iznosu iz proračuna. Detaljne upute za ispunjavanje Provedbenog plana projekta dane su u 'Priručnika za operativne postupke programa provjere inovativnog koncepta '.</t>
  </si>
  <si>
    <t>Menadžment</t>
  </si>
  <si>
    <t>Tehnički sektor</t>
  </si>
  <si>
    <t>Administracija</t>
  </si>
  <si>
    <t>Ostalo</t>
  </si>
  <si>
    <t>C.Cijena rada</t>
  </si>
  <si>
    <t>sat</t>
  </si>
  <si>
    <t>dan</t>
  </si>
  <si>
    <t>A.Broj sati/dana rada na projektu</t>
  </si>
  <si>
    <t>B. Sat ili dan</t>
  </si>
  <si>
    <t>Svi oni troškovi koji nisu navedeni pod točkama 1-4 a neophodni su za provedbi projekta i spadaju u prihvatljive troškove.</t>
  </si>
  <si>
    <t>** Svi iznosi koji se upisuju u proračun moraju biti izraženi u HRK.</t>
  </si>
  <si>
    <t>F. Pozicija</t>
  </si>
  <si>
    <t>LISTA</t>
  </si>
  <si>
    <t>LIMITI</t>
  </si>
  <si>
    <t>IZRACUN KATEGORIJE</t>
  </si>
  <si>
    <t>EURHRK</t>
  </si>
  <si>
    <t>CIJENA EUR</t>
  </si>
  <si>
    <t>CIJENA HRK</t>
  </si>
  <si>
    <t>IZRAČUN KATEGORIJE HRK</t>
  </si>
  <si>
    <t xml:space="preserve">Gornja granica naknade po čovjeku/danu (engl. Man-days) iznosi 280 EUR ili 35 EUR/sat u kunskoj protuvrijednosti po tečaju 7,4. 
</t>
  </si>
  <si>
    <r>
      <t xml:space="preserve">Šifra projekta: </t>
    </r>
    <r>
      <rPr>
        <b/>
        <i/>
        <sz val="9"/>
        <rFont val="Palatino Linotype"/>
        <family val="1"/>
        <charset val="238"/>
      </rPr>
      <t>(upišite šifru projekta koja vam je dodijeljena preko online sustava):</t>
    </r>
  </si>
  <si>
    <r>
      <t>Gornja granica naknade po</t>
    </r>
    <r>
      <rPr>
        <b/>
        <i/>
        <sz val="10"/>
        <color indexed="8"/>
        <rFont val="Palatino Linotype"/>
        <family val="1"/>
        <charset val="238"/>
      </rPr>
      <t xml:space="preserve"> čovjeku/danu (engl. man-days) iznosi 280 EUR ili 35 EUR/sat u kunskoj protuvrijednosti po tečaju 7,4.</t>
    </r>
    <r>
      <rPr>
        <i/>
        <sz val="10"/>
        <color indexed="8"/>
        <rFont val="Palatino Linotype"/>
        <family val="1"/>
        <charset val="238"/>
      </rPr>
      <t xml:space="preserve"> 
Natjecatelj je obvezan troškove vanjskih usluga i konzultanata specificirati prema danom predlošku u tablici Analitika.</t>
    </r>
  </si>
  <si>
    <t>Napomena: Troškovi materijala i sitnog inventara čija je jedinična vrijednost manja od 3.500 HRK.</t>
  </si>
  <si>
    <t xml:space="preserve">∑ UKUPNO prema izvorima financiranja </t>
  </si>
  <si>
    <t>LL</t>
  </si>
  <si>
    <t xml:space="preserve">Dodatno pojašnjenje: 
</t>
  </si>
  <si>
    <r>
      <rPr>
        <b/>
        <sz val="10"/>
        <color rgb="FFFF0000"/>
        <rFont val="Palatino Linotype"/>
        <family val="1"/>
        <charset val="238"/>
      </rPr>
      <t>UPUTE:</t>
    </r>
    <r>
      <rPr>
        <sz val="10"/>
        <rFont val="Palatino Linotype"/>
        <family val="1"/>
        <charset val="238"/>
      </rPr>
      <t xml:space="preserve"> popunjavaju se samo bijela polja u tablicama  "Analitika",  "Proračun" i "Provedbeni plan". Tablice su međusobno povezane te će se popunjavati kako prolazite kroz njih. Molimo da ih popunjavate redosljedom kako su poredane.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</si>
</sst>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0.0000%"/>
    <numFmt numFmtId="166" formatCode="0.0000"/>
  </numFmts>
  <fonts count="41" x14ac:knownFonts="1">
    <font>
      <sz val="11"/>
      <color theme="1"/>
      <name val="Calibri"/>
      <family val="2"/>
      <charset val="238"/>
      <scheme val="minor"/>
    </font>
    <font>
      <b/>
      <i/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sz val="9"/>
      <name val="Palatino Linotype"/>
      <family val="1"/>
      <charset val="238"/>
    </font>
    <font>
      <sz val="11"/>
      <color indexed="8"/>
      <name val="Calibri"/>
      <family val="2"/>
    </font>
    <font>
      <sz val="11"/>
      <name val="Palatino Linotype"/>
      <family val="1"/>
      <charset val="238"/>
    </font>
    <font>
      <b/>
      <i/>
      <sz val="9"/>
      <color indexed="8"/>
      <name val="Palatino Linotype"/>
      <family val="1"/>
      <charset val="238"/>
    </font>
    <font>
      <b/>
      <sz val="14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Palatino Linotype"/>
      <family val="1"/>
      <charset val="238"/>
    </font>
    <font>
      <b/>
      <sz val="10"/>
      <color rgb="FF000000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b/>
      <i/>
      <sz val="10"/>
      <color rgb="FF000000"/>
      <name val="Palatino Linotype"/>
      <family val="1"/>
      <charset val="238"/>
    </font>
    <font>
      <sz val="10"/>
      <color theme="0" tint="-0.499984740745262"/>
      <name val="Palatino Linotype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Palatino Linotype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color theme="0"/>
      <name val="Palatino Linotype"/>
      <family val="1"/>
      <charset val="238"/>
    </font>
    <font>
      <i/>
      <sz val="10"/>
      <color rgb="FF000000"/>
      <name val="Palatino Linotype"/>
      <family val="1"/>
      <charset val="238"/>
    </font>
    <font>
      <b/>
      <sz val="10"/>
      <color theme="0" tint="-0.499984740745262"/>
      <name val="Palatino Linotype"/>
      <family val="1"/>
      <charset val="238"/>
    </font>
    <font>
      <b/>
      <sz val="14"/>
      <name val="Calibri"/>
      <family val="2"/>
      <charset val="238"/>
      <scheme val="minor"/>
    </font>
    <font>
      <sz val="10"/>
      <color rgb="FFFF0000"/>
      <name val="Palatino Linotype"/>
      <family val="1"/>
      <charset val="238"/>
    </font>
    <font>
      <i/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1"/>
      <color theme="0" tint="-0.14999847407452621"/>
      <name val="Palatino Linotype"/>
      <family val="1"/>
      <charset val="238"/>
    </font>
    <font>
      <b/>
      <sz val="11"/>
      <color theme="0"/>
      <name val="Palatino Linotype"/>
      <family val="1"/>
      <charset val="238"/>
    </font>
    <font>
      <sz val="10"/>
      <color theme="0"/>
      <name val="Palatino Linotype"/>
      <family val="1"/>
      <charset val="238"/>
    </font>
    <font>
      <b/>
      <sz val="11"/>
      <name val="Palatino Linotype"/>
      <family val="1"/>
      <charset val="238"/>
    </font>
    <font>
      <sz val="11"/>
      <color rgb="FF7030A0"/>
      <name val="Palatino Linotype"/>
      <family val="1"/>
      <charset val="238"/>
    </font>
    <font>
      <b/>
      <i/>
      <sz val="9"/>
      <name val="Palatino Linotype"/>
      <family val="1"/>
      <charset val="238"/>
    </font>
    <font>
      <b/>
      <i/>
      <sz val="12"/>
      <name val="Palatino Linotype"/>
      <family val="1"/>
      <charset val="238"/>
    </font>
    <font>
      <b/>
      <sz val="8"/>
      <color theme="0"/>
      <name val="Palatino Linotype"/>
      <family val="1"/>
      <charset val="238"/>
    </font>
    <font>
      <b/>
      <sz val="10"/>
      <color theme="0" tint="-0.1499984740745262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</cellStyleXfs>
  <cellXfs count="392">
    <xf numFmtId="0" fontId="0" fillId="0" borderId="0" xfId="0"/>
    <xf numFmtId="4" fontId="14" fillId="0" borderId="4" xfId="3" applyNumberFormat="1" applyFont="1" applyFill="1" applyBorder="1" applyAlignment="1" applyProtection="1">
      <alignment horizontal="center" vertical="center"/>
      <protection locked="0"/>
    </xf>
    <xf numFmtId="4" fontId="14" fillId="0" borderId="5" xfId="3" applyNumberFormat="1" applyFont="1" applyFill="1" applyBorder="1" applyAlignment="1" applyProtection="1">
      <alignment horizontal="center" vertical="center"/>
      <protection locked="0"/>
    </xf>
    <xf numFmtId="4" fontId="14" fillId="0" borderId="6" xfId="3" applyNumberFormat="1" applyFont="1" applyFill="1" applyBorder="1" applyAlignment="1" applyProtection="1">
      <alignment horizontal="center" vertical="center"/>
      <protection locked="0"/>
    </xf>
    <xf numFmtId="4" fontId="14" fillId="0" borderId="7" xfId="3" applyNumberFormat="1" applyFont="1" applyFill="1" applyBorder="1" applyAlignment="1" applyProtection="1">
      <alignment horizontal="center" vertical="center"/>
      <protection locked="0"/>
    </xf>
    <xf numFmtId="0" fontId="11" fillId="0" borderId="0" xfId="3" applyProtection="1"/>
    <xf numFmtId="0" fontId="11" fillId="0" borderId="0" xfId="3" applyAlignment="1" applyProtection="1">
      <alignment horizontal="left" vertical="center"/>
    </xf>
    <xf numFmtId="0" fontId="12" fillId="2" borderId="0" xfId="1" applyFill="1" applyProtection="1"/>
    <xf numFmtId="0" fontId="12" fillId="0" borderId="0" xfId="1" applyProtection="1"/>
    <xf numFmtId="0" fontId="15" fillId="3" borderId="8" xfId="3" applyFont="1" applyFill="1" applyBorder="1" applyAlignment="1" applyProtection="1">
      <alignment horizontal="left" vertical="center" wrapText="1"/>
    </xf>
    <xf numFmtId="0" fontId="15" fillId="3" borderId="0" xfId="3" applyFont="1" applyFill="1" applyBorder="1" applyAlignment="1" applyProtection="1">
      <alignment horizontal="left" vertical="center" wrapText="1"/>
    </xf>
    <xf numFmtId="0" fontId="15" fillId="3" borderId="0" xfId="3" applyFont="1" applyFill="1" applyBorder="1" applyAlignment="1" applyProtection="1">
      <alignment horizontal="center" vertical="center" wrapText="1"/>
    </xf>
    <xf numFmtId="4" fontId="14" fillId="0" borderId="9" xfId="3" applyNumberFormat="1" applyFont="1" applyFill="1" applyBorder="1" applyAlignment="1" applyProtection="1">
      <alignment horizontal="center" vertical="center"/>
      <protection locked="0"/>
    </xf>
    <xf numFmtId="4" fontId="14" fillId="0" borderId="10" xfId="3" applyNumberFormat="1" applyFont="1" applyFill="1" applyBorder="1" applyAlignment="1" applyProtection="1">
      <alignment horizontal="center" vertical="center"/>
      <protection locked="0"/>
    </xf>
    <xf numFmtId="4" fontId="14" fillId="0" borderId="11" xfId="3" applyNumberFormat="1" applyFont="1" applyFill="1" applyBorder="1" applyAlignment="1" applyProtection="1">
      <alignment horizontal="center" vertical="center"/>
      <protection locked="0"/>
    </xf>
    <xf numFmtId="4" fontId="16" fillId="3" borderId="12" xfId="3" applyNumberFormat="1" applyFont="1" applyFill="1" applyBorder="1" applyAlignment="1" applyProtection="1">
      <alignment horizontal="center" vertical="center" wrapText="1"/>
    </xf>
    <xf numFmtId="4" fontId="16" fillId="3" borderId="13" xfId="3" applyNumberFormat="1" applyFont="1" applyFill="1" applyBorder="1" applyAlignment="1" applyProtection="1">
      <alignment horizontal="center" vertical="center" wrapText="1"/>
    </xf>
    <xf numFmtId="4" fontId="16" fillId="3" borderId="14" xfId="3" applyNumberFormat="1" applyFont="1" applyFill="1" applyBorder="1" applyAlignment="1" applyProtection="1">
      <alignment horizontal="center" vertical="center" wrapText="1"/>
    </xf>
    <xf numFmtId="4" fontId="16" fillId="3" borderId="2" xfId="3" applyNumberFormat="1" applyFont="1" applyFill="1" applyBorder="1" applyAlignment="1" applyProtection="1">
      <alignment horizontal="center" vertical="center" wrapText="1"/>
    </xf>
    <xf numFmtId="4" fontId="16" fillId="3" borderId="15" xfId="3" applyNumberFormat="1" applyFont="1" applyFill="1" applyBorder="1" applyAlignment="1" applyProtection="1">
      <alignment horizontal="center" vertical="center" wrapText="1"/>
    </xf>
    <xf numFmtId="4" fontId="16" fillId="3" borderId="16" xfId="3" applyNumberFormat="1" applyFont="1" applyFill="1" applyBorder="1" applyAlignment="1" applyProtection="1">
      <alignment horizontal="center" vertical="center" wrapText="1"/>
    </xf>
    <xf numFmtId="4" fontId="16" fillId="3" borderId="17" xfId="3" applyNumberFormat="1" applyFont="1" applyFill="1" applyBorder="1" applyAlignment="1" applyProtection="1">
      <alignment horizontal="center" vertical="center" wrapText="1"/>
    </xf>
    <xf numFmtId="4" fontId="16" fillId="3" borderId="18" xfId="3" applyNumberFormat="1" applyFont="1" applyFill="1" applyBorder="1" applyAlignment="1" applyProtection="1">
      <alignment horizontal="center" vertical="center" wrapText="1"/>
    </xf>
    <xf numFmtId="4" fontId="16" fillId="3" borderId="19" xfId="3" applyNumberFormat="1" applyFont="1" applyFill="1" applyBorder="1" applyAlignment="1" applyProtection="1">
      <alignment horizontal="center" vertical="center" wrapText="1"/>
    </xf>
    <xf numFmtId="4" fontId="16" fillId="3" borderId="20" xfId="3" applyNumberFormat="1" applyFont="1" applyFill="1" applyBorder="1" applyAlignment="1" applyProtection="1">
      <alignment horizontal="center" vertical="center" wrapText="1"/>
    </xf>
    <xf numFmtId="0" fontId="17" fillId="0" borderId="0" xfId="3" applyFont="1" applyProtection="1"/>
    <xf numFmtId="0" fontId="17" fillId="0" borderId="0" xfId="3" applyFont="1" applyAlignment="1" applyProtection="1">
      <alignment horizontal="left" vertical="center"/>
    </xf>
    <xf numFmtId="4" fontId="13" fillId="0" borderId="0" xfId="3" applyNumberFormat="1" applyFont="1" applyProtection="1"/>
    <xf numFmtId="0" fontId="18" fillId="4" borderId="22" xfId="0" applyFont="1" applyFill="1" applyBorder="1" applyAlignment="1" applyProtection="1">
      <alignment vertical="center"/>
    </xf>
    <xf numFmtId="0" fontId="15" fillId="3" borderId="20" xfId="3" applyFont="1" applyFill="1" applyBorder="1" applyAlignment="1" applyProtection="1">
      <alignment horizontal="center" vertical="center" wrapText="1"/>
    </xf>
    <xf numFmtId="0" fontId="15" fillId="3" borderId="23" xfId="3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3" borderId="20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/>
    </xf>
    <xf numFmtId="0" fontId="15" fillId="4" borderId="25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vertical="center"/>
    </xf>
    <xf numFmtId="0" fontId="15" fillId="5" borderId="26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vertical="center"/>
    </xf>
    <xf numFmtId="4" fontId="3" fillId="3" borderId="1" xfId="0" applyNumberFormat="1" applyFont="1" applyFill="1" applyBorder="1" applyAlignment="1" applyProtection="1">
      <alignment horizontal="center"/>
    </xf>
    <xf numFmtId="10" fontId="3" fillId="3" borderId="1" xfId="0" applyNumberFormat="1" applyFont="1" applyFill="1" applyBorder="1" applyAlignment="1" applyProtection="1">
      <alignment horizontal="center"/>
    </xf>
    <xf numFmtId="4" fontId="3" fillId="3" borderId="2" xfId="0" applyNumberFormat="1" applyFont="1" applyFill="1" applyBorder="1" applyAlignment="1" applyProtection="1">
      <alignment horizontal="center"/>
    </xf>
    <xf numFmtId="4" fontId="3" fillId="3" borderId="3" xfId="0" applyNumberFormat="1" applyFont="1" applyFill="1" applyBorder="1" applyAlignment="1" applyProtection="1">
      <alignment horizontal="center"/>
    </xf>
    <xf numFmtId="0" fontId="3" fillId="5" borderId="24" xfId="0" applyFont="1" applyFill="1" applyBorder="1" applyAlignment="1" applyProtection="1">
      <alignment vertical="center"/>
    </xf>
    <xf numFmtId="0" fontId="19" fillId="5" borderId="24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horizontal="center" wrapText="1"/>
    </xf>
    <xf numFmtId="0" fontId="3" fillId="3" borderId="26" xfId="0" applyFont="1" applyFill="1" applyBorder="1" applyProtection="1"/>
    <xf numFmtId="0" fontId="3" fillId="3" borderId="26" xfId="0" applyFont="1" applyFill="1" applyBorder="1" applyAlignment="1" applyProtection="1">
      <alignment horizontal="center" wrapText="1"/>
    </xf>
    <xf numFmtId="0" fontId="15" fillId="3" borderId="2" xfId="0" applyFont="1" applyFill="1" applyBorder="1" applyAlignment="1" applyProtection="1">
      <alignment horizontal="center"/>
    </xf>
    <xf numFmtId="4" fontId="4" fillId="3" borderId="22" xfId="0" applyNumberFormat="1" applyFont="1" applyFill="1" applyBorder="1" applyAlignment="1" applyProtection="1">
      <alignment horizontal="center"/>
    </xf>
    <xf numFmtId="0" fontId="15" fillId="3" borderId="3" xfId="0" applyFont="1" applyFill="1" applyBorder="1" applyAlignment="1" applyProtection="1">
      <alignment horizontal="center"/>
    </xf>
    <xf numFmtId="0" fontId="17" fillId="0" borderId="0" xfId="0" applyFont="1" applyProtection="1"/>
    <xf numFmtId="0" fontId="15" fillId="5" borderId="25" xfId="0" applyFont="1" applyFill="1" applyBorder="1" applyAlignment="1" applyProtection="1">
      <alignment vertical="center"/>
    </xf>
    <xf numFmtId="0" fontId="17" fillId="5" borderId="23" xfId="0" applyFont="1" applyFill="1" applyBorder="1" applyProtection="1"/>
    <xf numFmtId="0" fontId="8" fillId="5" borderId="24" xfId="0" applyFont="1" applyFill="1" applyBorder="1" applyProtection="1"/>
    <xf numFmtId="0" fontId="17" fillId="0" borderId="0" xfId="0" applyFont="1" applyProtection="1">
      <protection locked="0"/>
    </xf>
    <xf numFmtId="0" fontId="17" fillId="5" borderId="23" xfId="0" applyFont="1" applyFill="1" applyBorder="1" applyProtection="1">
      <protection locked="0"/>
    </xf>
    <xf numFmtId="0" fontId="8" fillId="5" borderId="24" xfId="0" applyFont="1" applyFill="1" applyBorder="1" applyProtection="1">
      <protection locked="0"/>
    </xf>
    <xf numFmtId="4" fontId="4" fillId="0" borderId="58" xfId="0" applyNumberFormat="1" applyFont="1" applyFill="1" applyBorder="1" applyAlignment="1" applyProtection="1">
      <alignment horizontal="center" vertical="center"/>
    </xf>
    <xf numFmtId="4" fontId="20" fillId="0" borderId="58" xfId="0" applyNumberFormat="1" applyFont="1" applyFill="1" applyBorder="1" applyAlignment="1" applyProtection="1">
      <alignment horizontal="center" vertical="center" wrapText="1"/>
    </xf>
    <xf numFmtId="4" fontId="4" fillId="0" borderId="58" xfId="0" applyNumberFormat="1" applyFont="1" applyFill="1" applyBorder="1" applyAlignment="1" applyProtection="1">
      <alignment horizontal="center" vertical="center" wrapText="1"/>
    </xf>
    <xf numFmtId="0" fontId="11" fillId="0" borderId="0" xfId="3" applyFont="1" applyProtection="1"/>
    <xf numFmtId="4" fontId="14" fillId="4" borderId="28" xfId="3" applyNumberFormat="1" applyFont="1" applyFill="1" applyBorder="1" applyAlignment="1" applyProtection="1">
      <alignment horizontal="center" vertical="center"/>
    </xf>
    <xf numFmtId="4" fontId="14" fillId="4" borderId="29" xfId="3" applyNumberFormat="1" applyFont="1" applyFill="1" applyBorder="1" applyAlignment="1" applyProtection="1">
      <alignment horizontal="center" vertical="center"/>
    </xf>
    <xf numFmtId="4" fontId="14" fillId="4" borderId="30" xfId="3" applyNumberFormat="1" applyFont="1" applyFill="1" applyBorder="1" applyAlignment="1" applyProtection="1">
      <alignment horizontal="center" vertical="center"/>
    </xf>
    <xf numFmtId="0" fontId="14" fillId="2" borderId="28" xfId="3" applyFont="1" applyFill="1" applyBorder="1" applyAlignment="1" applyProtection="1">
      <alignment horizontal="left" vertical="center" wrapText="1"/>
      <protection locked="0"/>
    </xf>
    <xf numFmtId="0" fontId="15" fillId="4" borderId="28" xfId="3" applyFont="1" applyFill="1" applyBorder="1" applyAlignment="1" applyProtection="1">
      <alignment horizontal="left" vertical="center" wrapText="1"/>
    </xf>
    <xf numFmtId="0" fontId="15" fillId="4" borderId="30" xfId="3" applyFont="1" applyFill="1" applyBorder="1" applyAlignment="1" applyProtection="1">
      <alignment horizontal="left" vertical="center" wrapText="1"/>
    </xf>
    <xf numFmtId="0" fontId="21" fillId="0" borderId="0" xfId="0" applyFont="1" applyFill="1" applyProtection="1"/>
    <xf numFmtId="0" fontId="22" fillId="0" borderId="59" xfId="0" applyFont="1" applyFill="1" applyBorder="1" applyAlignment="1" applyProtection="1">
      <alignment horizontal="center"/>
    </xf>
    <xf numFmtId="0" fontId="22" fillId="0" borderId="59" xfId="0" applyFont="1" applyFill="1" applyBorder="1" applyAlignment="1" applyProtection="1">
      <alignment horizontal="center" wrapText="1"/>
    </xf>
    <xf numFmtId="0" fontId="22" fillId="0" borderId="60" xfId="0" applyFont="1" applyFill="1" applyBorder="1" applyAlignment="1" applyProtection="1">
      <alignment horizontal="center" wrapText="1"/>
    </xf>
    <xf numFmtId="0" fontId="21" fillId="0" borderId="61" xfId="0" applyFont="1" applyFill="1" applyBorder="1" applyProtection="1"/>
    <xf numFmtId="0" fontId="23" fillId="0" borderId="0" xfId="0" applyFont="1" applyFill="1" applyAlignment="1" applyProtection="1">
      <alignment wrapText="1"/>
    </xf>
    <xf numFmtId="0" fontId="23" fillId="0" borderId="61" xfId="0" applyFont="1" applyFill="1" applyBorder="1" applyAlignment="1" applyProtection="1">
      <alignment wrapText="1"/>
    </xf>
    <xf numFmtId="0" fontId="21" fillId="0" borderId="60" xfId="0" applyFont="1" applyFill="1" applyBorder="1" applyProtection="1"/>
    <xf numFmtId="0" fontId="21" fillId="0" borderId="0" xfId="0" applyFont="1" applyFill="1" applyBorder="1" applyProtection="1"/>
    <xf numFmtId="0" fontId="4" fillId="0" borderId="62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</xf>
    <xf numFmtId="0" fontId="20" fillId="0" borderId="62" xfId="0" applyFont="1" applyFill="1" applyBorder="1" applyAlignment="1" applyProtection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wrapText="1"/>
    </xf>
    <xf numFmtId="0" fontId="21" fillId="0" borderId="65" xfId="0" applyFont="1" applyFill="1" applyBorder="1" applyProtection="1"/>
    <xf numFmtId="0" fontId="23" fillId="0" borderId="65" xfId="0" applyFont="1" applyFill="1" applyBorder="1" applyAlignment="1" applyProtection="1">
      <alignment wrapText="1"/>
    </xf>
    <xf numFmtId="0" fontId="21" fillId="0" borderId="66" xfId="0" applyFont="1" applyFill="1" applyBorder="1" applyProtection="1"/>
    <xf numFmtId="0" fontId="22" fillId="0" borderId="67" xfId="0" applyFont="1" applyFill="1" applyBorder="1" applyAlignment="1" applyProtection="1">
      <alignment wrapText="1"/>
    </xf>
    <xf numFmtId="0" fontId="0" fillId="0" borderId="0" xfId="0" applyAlignment="1" applyProtection="1">
      <alignment horizontal="left"/>
    </xf>
    <xf numFmtId="0" fontId="23" fillId="0" borderId="0" xfId="0" applyFont="1" applyAlignment="1" applyProtection="1">
      <alignment wrapText="1"/>
    </xf>
    <xf numFmtId="0" fontId="0" fillId="0" borderId="68" xfId="0" applyBorder="1" applyProtection="1"/>
    <xf numFmtId="0" fontId="0" fillId="0" borderId="0" xfId="0" applyBorder="1" applyProtection="1"/>
    <xf numFmtId="0" fontId="0" fillId="0" borderId="0" xfId="0" applyAlignment="1" applyProtection="1">
      <alignment wrapText="1"/>
    </xf>
    <xf numFmtId="4" fontId="4" fillId="0" borderId="62" xfId="0" applyNumberFormat="1" applyFont="1" applyFill="1" applyBorder="1" applyAlignment="1" applyProtection="1">
      <alignment horizontal="center" vertical="center" wrapText="1"/>
    </xf>
    <xf numFmtId="4" fontId="4" fillId="0" borderId="63" xfId="0" applyNumberFormat="1" applyFont="1" applyFill="1" applyBorder="1" applyAlignment="1" applyProtection="1">
      <alignment horizontal="center" vertical="center" wrapText="1"/>
    </xf>
    <xf numFmtId="4" fontId="4" fillId="0" borderId="6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/>
    </xf>
    <xf numFmtId="0" fontId="21" fillId="0" borderId="0" xfId="0" applyFont="1" applyFill="1" applyAlignment="1" applyProtection="1">
      <alignment wrapText="1"/>
    </xf>
    <xf numFmtId="0" fontId="15" fillId="2" borderId="31" xfId="3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Protection="1"/>
    <xf numFmtId="0" fontId="15" fillId="4" borderId="2" xfId="0" applyFont="1" applyFill="1" applyBorder="1" applyProtection="1"/>
    <xf numFmtId="0" fontId="4" fillId="4" borderId="24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right" vertical="center"/>
    </xf>
    <xf numFmtId="0" fontId="18" fillId="4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right" vertical="center"/>
    </xf>
    <xf numFmtId="0" fontId="3" fillId="3" borderId="21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17" fillId="5" borderId="25" xfId="0" applyFont="1" applyFill="1" applyBorder="1" applyAlignment="1" applyProtection="1">
      <alignment horizontal="center"/>
    </xf>
    <xf numFmtId="0" fontId="17" fillId="5" borderId="1" xfId="0" applyFont="1" applyFill="1" applyBorder="1" applyAlignment="1" applyProtection="1">
      <alignment horizontal="center"/>
    </xf>
    <xf numFmtId="4" fontId="14" fillId="4" borderId="28" xfId="3" applyNumberFormat="1" applyFont="1" applyFill="1" applyBorder="1" applyAlignment="1" applyProtection="1">
      <alignment horizontal="center" vertical="center"/>
    </xf>
    <xf numFmtId="0" fontId="17" fillId="2" borderId="0" xfId="0" applyFont="1" applyFill="1" applyProtection="1"/>
    <xf numFmtId="0" fontId="8" fillId="2" borderId="0" xfId="0" applyFont="1" applyFill="1" applyProtection="1"/>
    <xf numFmtId="0" fontId="8" fillId="4" borderId="24" xfId="0" applyFont="1" applyFill="1" applyBorder="1" applyProtection="1"/>
    <xf numFmtId="0" fontId="17" fillId="2" borderId="0" xfId="0" applyFont="1" applyFill="1" applyProtection="1">
      <protection locked="0"/>
    </xf>
    <xf numFmtId="0" fontId="17" fillId="5" borderId="8" xfId="0" applyFont="1" applyFill="1" applyBorder="1" applyAlignment="1" applyProtection="1"/>
    <xf numFmtId="0" fontId="17" fillId="5" borderId="8" xfId="0" applyFont="1" applyFill="1" applyBorder="1" applyAlignment="1" applyProtection="1">
      <alignment horizontal="center"/>
    </xf>
    <xf numFmtId="0" fontId="24" fillId="2" borderId="0" xfId="0" applyFont="1" applyFill="1" applyProtection="1"/>
    <xf numFmtId="0" fontId="8" fillId="0" borderId="0" xfId="0" applyFont="1" applyProtection="1"/>
    <xf numFmtId="0" fontId="14" fillId="0" borderId="4" xfId="0" applyFont="1" applyBorder="1" applyAlignment="1" applyProtection="1">
      <alignment horizontal="left" vertical="center"/>
      <protection locked="0"/>
    </xf>
    <xf numFmtId="164" fontId="14" fillId="0" borderId="4" xfId="0" applyNumberFormat="1" applyFont="1" applyBorder="1" applyAlignment="1" applyProtection="1">
      <alignment horizontal="center" vertical="center"/>
      <protection locked="0"/>
    </xf>
    <xf numFmtId="164" fontId="14" fillId="4" borderId="4" xfId="0" applyNumberFormat="1" applyFont="1" applyFill="1" applyBorder="1" applyAlignment="1" applyProtection="1">
      <alignment horizontal="center" vertical="center"/>
    </xf>
    <xf numFmtId="9" fontId="14" fillId="0" borderId="4" xfId="0" applyNumberFormat="1" applyFont="1" applyBorder="1" applyAlignment="1" applyProtection="1">
      <alignment horizontal="center" vertical="center"/>
      <protection locked="0"/>
    </xf>
    <xf numFmtId="3" fontId="14" fillId="0" borderId="4" xfId="0" applyNumberFormat="1" applyFont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left" vertical="center" wrapText="1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 wrapText="1"/>
    </xf>
    <xf numFmtId="0" fontId="6" fillId="3" borderId="35" xfId="0" applyFont="1" applyFill="1" applyBorder="1" applyAlignment="1" applyProtection="1">
      <alignment horizontal="left" vertical="center" wrapText="1"/>
    </xf>
    <xf numFmtId="0" fontId="16" fillId="0" borderId="36" xfId="0" applyFont="1" applyBorder="1" applyAlignment="1" applyProtection="1">
      <alignment horizontal="center" vertical="center"/>
      <protection locked="0"/>
    </xf>
    <xf numFmtId="4" fontId="14" fillId="4" borderId="37" xfId="0" applyNumberFormat="1" applyFon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horizontal="center"/>
    </xf>
    <xf numFmtId="4" fontId="3" fillId="3" borderId="38" xfId="0" applyNumberFormat="1" applyFont="1" applyFill="1" applyBorder="1" applyAlignment="1" applyProtection="1">
      <alignment horizontal="center"/>
    </xf>
    <xf numFmtId="4" fontId="14" fillId="0" borderId="4" xfId="0" applyNumberFormat="1" applyFont="1" applyBorder="1" applyAlignment="1" applyProtection="1">
      <alignment horizontal="center" vertical="center"/>
      <protection locked="0"/>
    </xf>
    <xf numFmtId="164" fontId="14" fillId="4" borderId="37" xfId="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justify" vertical="center" wrapText="1"/>
    </xf>
    <xf numFmtId="0" fontId="6" fillId="3" borderId="55" xfId="0" applyFont="1" applyFill="1" applyBorder="1" applyAlignment="1" applyProtection="1">
      <alignment horizontal="left" vertical="center" wrapText="1"/>
    </xf>
    <xf numFmtId="3" fontId="14" fillId="0" borderId="48" xfId="0" applyNumberFormat="1" applyFont="1" applyBorder="1" applyAlignment="1" applyProtection="1">
      <alignment horizontal="center" vertical="center"/>
      <protection locked="0"/>
    </xf>
    <xf numFmtId="4" fontId="3" fillId="3" borderId="7" xfId="0" applyNumberFormat="1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vertical="center" wrapText="1"/>
    </xf>
    <xf numFmtId="164" fontId="14" fillId="0" borderId="9" xfId="0" applyNumberFormat="1" applyFont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 wrapText="1"/>
    </xf>
    <xf numFmtId="3" fontId="14" fillId="0" borderId="4" xfId="0" applyNumberFormat="1" applyFont="1" applyBorder="1" applyAlignment="1" applyProtection="1">
      <alignment vertical="center"/>
      <protection locked="0"/>
    </xf>
    <xf numFmtId="2" fontId="4" fillId="3" borderId="22" xfId="0" applyNumberFormat="1" applyFont="1" applyFill="1" applyBorder="1" applyAlignment="1" applyProtection="1">
      <alignment horizontal="center"/>
    </xf>
    <xf numFmtId="0" fontId="32" fillId="5" borderId="23" xfId="0" applyFont="1" applyFill="1" applyBorder="1" applyProtection="1"/>
    <xf numFmtId="0" fontId="32" fillId="5" borderId="24" xfId="0" applyFont="1" applyFill="1" applyBorder="1" applyProtection="1"/>
    <xf numFmtId="0" fontId="24" fillId="0" borderId="0" xfId="0" applyFont="1" applyProtection="1"/>
    <xf numFmtId="165" fontId="33" fillId="2" borderId="0" xfId="0" applyNumberFormat="1" applyFont="1" applyFill="1" applyProtection="1"/>
    <xf numFmtId="0" fontId="36" fillId="0" borderId="0" xfId="0" applyFont="1" applyProtection="1"/>
    <xf numFmtId="2" fontId="3" fillId="3" borderId="1" xfId="0" applyNumberFormat="1" applyFont="1" applyFill="1" applyBorder="1" applyAlignment="1" applyProtection="1">
      <alignment horizontal="center"/>
    </xf>
    <xf numFmtId="0" fontId="16" fillId="0" borderId="36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6" fillId="4" borderId="36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Protection="1"/>
    <xf numFmtId="0" fontId="36" fillId="4" borderId="23" xfId="0" applyFont="1" applyFill="1" applyBorder="1" applyProtection="1"/>
    <xf numFmtId="0" fontId="36" fillId="5" borderId="23" xfId="0" applyFont="1" applyFill="1" applyBorder="1" applyProtection="1"/>
    <xf numFmtId="0" fontId="36" fillId="5" borderId="23" xfId="0" applyFont="1" applyFill="1" applyBorder="1" applyProtection="1">
      <protection locked="0"/>
    </xf>
    <xf numFmtId="0" fontId="36" fillId="5" borderId="32" xfId="0" applyFont="1" applyFill="1" applyBorder="1" applyAlignment="1" applyProtection="1">
      <alignment horizontal="center"/>
    </xf>
    <xf numFmtId="0" fontId="35" fillId="4" borderId="21" xfId="0" applyFont="1" applyFill="1" applyBorder="1" applyAlignment="1" applyProtection="1">
      <alignment vertical="center"/>
    </xf>
    <xf numFmtId="0" fontId="32" fillId="5" borderId="23" xfId="0" applyFont="1" applyFill="1" applyBorder="1" applyProtection="1">
      <protection locked="0"/>
    </xf>
    <xf numFmtId="0" fontId="16" fillId="4" borderId="2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left" vertical="center"/>
    </xf>
    <xf numFmtId="4" fontId="14" fillId="4" borderId="2" xfId="0" applyNumberFormat="1" applyFont="1" applyFill="1" applyBorder="1" applyAlignment="1" applyProtection="1">
      <alignment horizontal="center" vertical="center"/>
    </xf>
    <xf numFmtId="4" fontId="14" fillId="4" borderId="3" xfId="0" applyNumberFormat="1" applyFont="1" applyFill="1" applyBorder="1" applyAlignment="1" applyProtection="1">
      <alignment horizontal="center" vertical="center"/>
    </xf>
    <xf numFmtId="0" fontId="16" fillId="4" borderId="27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left" vertical="center"/>
    </xf>
    <xf numFmtId="0" fontId="24" fillId="2" borderId="0" xfId="0" applyFont="1" applyFill="1" applyProtection="1">
      <protection locked="0"/>
    </xf>
    <xf numFmtId="165" fontId="24" fillId="2" borderId="0" xfId="0" applyNumberFormat="1" applyFont="1" applyFill="1" applyProtection="1"/>
    <xf numFmtId="0" fontId="39" fillId="0" borderId="0" xfId="0" applyFont="1" applyBorder="1" applyAlignment="1" applyProtection="1">
      <alignment horizontal="left" wrapText="1"/>
    </xf>
    <xf numFmtId="0" fontId="39" fillId="0" borderId="0" xfId="0" applyFont="1" applyProtection="1"/>
    <xf numFmtId="166" fontId="24" fillId="0" borderId="0" xfId="0" applyNumberFormat="1" applyFont="1" applyAlignment="1" applyProtection="1">
      <alignment horizontal="center" vertical="center"/>
    </xf>
    <xf numFmtId="0" fontId="39" fillId="0" borderId="0" xfId="0" applyFont="1" applyAlignment="1" applyProtection="1">
      <alignment wrapText="1"/>
    </xf>
    <xf numFmtId="0" fontId="34" fillId="0" borderId="0" xfId="0" applyFont="1" applyProtection="1"/>
    <xf numFmtId="4" fontId="3" fillId="0" borderId="69" xfId="0" applyNumberFormat="1" applyFont="1" applyFill="1" applyBorder="1" applyAlignment="1" applyProtection="1">
      <alignment horizontal="center"/>
    </xf>
    <xf numFmtId="4" fontId="3" fillId="0" borderId="70" xfId="0" applyNumberFormat="1" applyFont="1" applyFill="1" applyBorder="1" applyAlignment="1" applyProtection="1">
      <alignment horizontal="center"/>
    </xf>
    <xf numFmtId="4" fontId="3" fillId="0" borderId="71" xfId="0" applyNumberFormat="1" applyFont="1" applyFill="1" applyBorder="1" applyAlignment="1" applyProtection="1">
      <alignment horizontal="center"/>
    </xf>
    <xf numFmtId="0" fontId="22" fillId="0" borderId="72" xfId="0" applyFont="1" applyFill="1" applyBorder="1" applyAlignment="1" applyProtection="1">
      <alignment horizontal="left" wrapText="1"/>
    </xf>
    <xf numFmtId="0" fontId="22" fillId="0" borderId="67" xfId="0" applyFont="1" applyFill="1" applyBorder="1" applyAlignment="1" applyProtection="1">
      <alignment horizontal="left" wrapText="1"/>
    </xf>
    <xf numFmtId="4" fontId="26" fillId="0" borderId="69" xfId="0" applyNumberFormat="1" applyFont="1" applyFill="1" applyBorder="1" applyAlignment="1" applyProtection="1">
      <alignment horizontal="center" wrapText="1"/>
    </xf>
    <xf numFmtId="4" fontId="26" fillId="0" borderId="70" xfId="0" applyNumberFormat="1" applyFont="1" applyFill="1" applyBorder="1" applyAlignment="1" applyProtection="1">
      <alignment horizontal="center" wrapText="1"/>
    </xf>
    <xf numFmtId="4" fontId="26" fillId="0" borderId="73" xfId="0" applyNumberFormat="1" applyFont="1" applyFill="1" applyBorder="1" applyAlignment="1" applyProtection="1">
      <alignment horizontal="center" wrapText="1"/>
    </xf>
    <xf numFmtId="4" fontId="26" fillId="0" borderId="71" xfId="0" applyNumberFormat="1" applyFont="1" applyFill="1" applyBorder="1" applyAlignment="1" applyProtection="1">
      <alignment horizontal="center" wrapText="1"/>
    </xf>
    <xf numFmtId="4" fontId="26" fillId="0" borderId="74" xfId="0" applyNumberFormat="1" applyFont="1" applyFill="1" applyBorder="1" applyAlignment="1" applyProtection="1">
      <alignment horizontal="center" wrapText="1"/>
    </xf>
    <xf numFmtId="4" fontId="26" fillId="0" borderId="75" xfId="0" applyNumberFormat="1" applyFont="1" applyFill="1" applyBorder="1" applyAlignment="1" applyProtection="1">
      <alignment horizontal="center" wrapText="1"/>
    </xf>
    <xf numFmtId="4" fontId="26" fillId="0" borderId="76" xfId="0" applyNumberFormat="1" applyFont="1" applyFill="1" applyBorder="1" applyAlignment="1" applyProtection="1">
      <alignment horizontal="center" wrapText="1"/>
    </xf>
    <xf numFmtId="4" fontId="3" fillId="0" borderId="74" xfId="0" applyNumberFormat="1" applyFont="1" applyFill="1" applyBorder="1" applyAlignment="1" applyProtection="1">
      <alignment horizontal="center"/>
    </xf>
    <xf numFmtId="4" fontId="3" fillId="0" borderId="75" xfId="0" applyNumberFormat="1" applyFont="1" applyFill="1" applyBorder="1" applyAlignment="1" applyProtection="1">
      <alignment horizontal="center"/>
    </xf>
    <xf numFmtId="4" fontId="3" fillId="0" borderId="76" xfId="0" applyNumberFormat="1" applyFont="1" applyFill="1" applyBorder="1" applyAlignment="1" applyProtection="1">
      <alignment horizontal="center"/>
    </xf>
    <xf numFmtId="0" fontId="27" fillId="0" borderId="39" xfId="0" applyFont="1" applyFill="1" applyBorder="1" applyAlignment="1" applyProtection="1">
      <alignment horizontal="center"/>
    </xf>
    <xf numFmtId="0" fontId="27" fillId="0" borderId="77" xfId="0" applyFont="1" applyFill="1" applyBorder="1" applyAlignment="1" applyProtection="1">
      <alignment horizontal="center"/>
    </xf>
    <xf numFmtId="0" fontId="10" fillId="0" borderId="6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8" fillId="0" borderId="78" xfId="0" applyFont="1" applyFill="1" applyBorder="1" applyAlignment="1" applyProtection="1">
      <alignment horizontal="center"/>
    </xf>
    <xf numFmtId="0" fontId="28" fillId="0" borderId="79" xfId="0" applyFont="1" applyFill="1" applyBorder="1" applyAlignment="1" applyProtection="1">
      <alignment horizontal="center"/>
    </xf>
    <xf numFmtId="0" fontId="28" fillId="0" borderId="67" xfId="0" applyFont="1" applyFill="1" applyBorder="1" applyAlignment="1" applyProtection="1">
      <alignment horizontal="center"/>
    </xf>
    <xf numFmtId="0" fontId="28" fillId="0" borderId="78" xfId="0" applyFont="1" applyFill="1" applyBorder="1" applyAlignment="1" applyProtection="1">
      <alignment horizontal="center" wrapText="1"/>
    </xf>
    <xf numFmtId="0" fontId="28" fillId="0" borderId="79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center" wrapText="1"/>
    </xf>
    <xf numFmtId="0" fontId="25" fillId="2" borderId="0" xfId="0" applyFont="1" applyFill="1" applyBorder="1" applyAlignment="1" applyProtection="1">
      <alignment horizontal="justify" vertical="center" wrapText="1"/>
    </xf>
    <xf numFmtId="0" fontId="19" fillId="4" borderId="32" xfId="0" applyFont="1" applyFill="1" applyBorder="1" applyAlignment="1" applyProtection="1">
      <alignment vertical="center"/>
    </xf>
    <xf numFmtId="0" fontId="19" fillId="4" borderId="25" xfId="0" applyFont="1" applyFill="1" applyBorder="1" applyAlignment="1" applyProtection="1">
      <alignment vertical="center"/>
    </xf>
    <xf numFmtId="0" fontId="19" fillId="4" borderId="26" xfId="0" applyFont="1" applyFill="1" applyBorder="1" applyAlignment="1" applyProtection="1">
      <alignment vertical="center"/>
    </xf>
    <xf numFmtId="0" fontId="19" fillId="4" borderId="40" xfId="0" applyFont="1" applyFill="1" applyBorder="1" applyAlignment="1" applyProtection="1">
      <alignment vertical="center"/>
    </xf>
    <xf numFmtId="0" fontId="19" fillId="4" borderId="41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vertical="center"/>
    </xf>
    <xf numFmtId="0" fontId="8" fillId="5" borderId="26" xfId="0" applyFont="1" applyFill="1" applyBorder="1" applyAlignment="1" applyProtection="1">
      <alignment horizontal="center"/>
    </xf>
    <xf numFmtId="0" fontId="8" fillId="5" borderId="24" xfId="0" applyFont="1" applyFill="1" applyBorder="1" applyAlignment="1" applyProtection="1">
      <alignment horizontal="center"/>
    </xf>
    <xf numFmtId="0" fontId="17" fillId="4" borderId="21" xfId="0" applyFont="1" applyFill="1" applyBorder="1" applyAlignment="1" applyProtection="1">
      <alignment horizontal="center"/>
    </xf>
    <xf numFmtId="0" fontId="17" fillId="4" borderId="8" xfId="0" applyFont="1" applyFill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center"/>
    </xf>
    <xf numFmtId="0" fontId="17" fillId="5" borderId="40" xfId="0" applyFont="1" applyFill="1" applyBorder="1" applyAlignment="1" applyProtection="1">
      <alignment horizontal="center"/>
    </xf>
    <xf numFmtId="0" fontId="17" fillId="5" borderId="41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25" fillId="4" borderId="21" xfId="0" applyFont="1" applyFill="1" applyBorder="1" applyAlignment="1" applyProtection="1">
      <alignment horizontal="left" vertical="center" wrapText="1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22" xfId="0" applyFont="1" applyFill="1" applyBorder="1" applyAlignment="1" applyProtection="1">
      <alignment horizontal="left" vertical="center"/>
    </xf>
    <xf numFmtId="0" fontId="8" fillId="3" borderId="8" xfId="0" applyFont="1" applyFill="1" applyBorder="1" applyProtection="1"/>
    <xf numFmtId="0" fontId="8" fillId="3" borderId="22" xfId="0" applyFont="1" applyFill="1" applyBorder="1" applyProtection="1"/>
    <xf numFmtId="0" fontId="3" fillId="3" borderId="21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0" fontId="36" fillId="5" borderId="32" xfId="0" applyFont="1" applyFill="1" applyBorder="1" applyAlignment="1" applyProtection="1">
      <alignment horizontal="center"/>
    </xf>
    <xf numFmtId="0" fontId="36" fillId="5" borderId="23" xfId="0" applyFont="1" applyFill="1" applyBorder="1" applyAlignment="1" applyProtection="1">
      <alignment horizontal="center"/>
    </xf>
    <xf numFmtId="0" fontId="30" fillId="2" borderId="21" xfId="0" applyFont="1" applyFill="1" applyBorder="1" applyAlignment="1" applyProtection="1">
      <alignment horizontal="center" vertical="center"/>
      <protection locked="0"/>
    </xf>
    <xf numFmtId="0" fontId="30" fillId="2" borderId="8" xfId="0" applyFont="1" applyFill="1" applyBorder="1" applyAlignment="1" applyProtection="1">
      <alignment horizontal="center" vertical="center"/>
      <protection locked="0"/>
    </xf>
    <xf numFmtId="0" fontId="30" fillId="2" borderId="22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36" fillId="4" borderId="23" xfId="0" applyFont="1" applyFill="1" applyBorder="1" applyAlignment="1" applyProtection="1">
      <alignment horizontal="center"/>
    </xf>
    <xf numFmtId="0" fontId="29" fillId="4" borderId="40" xfId="0" applyFont="1" applyFill="1" applyBorder="1" applyAlignment="1" applyProtection="1">
      <alignment horizontal="justify" vertical="center" wrapText="1"/>
    </xf>
    <xf numFmtId="0" fontId="29" fillId="4" borderId="41" xfId="0" applyFont="1" applyFill="1" applyBorder="1" applyAlignment="1" applyProtection="1">
      <alignment horizontal="justify" vertical="center" wrapText="1"/>
    </xf>
    <xf numFmtId="0" fontId="29" fillId="4" borderId="1" xfId="0" applyFont="1" applyFill="1" applyBorder="1" applyAlignment="1" applyProtection="1">
      <alignment horizontal="justify" vertical="center" wrapText="1"/>
    </xf>
    <xf numFmtId="0" fontId="8" fillId="4" borderId="24" xfId="0" applyFont="1" applyFill="1" applyBorder="1" applyAlignment="1" applyProtection="1">
      <alignment horizontal="center"/>
    </xf>
    <xf numFmtId="0" fontId="29" fillId="4" borderId="32" xfId="0" applyFont="1" applyFill="1" applyBorder="1" applyAlignment="1" applyProtection="1">
      <alignment horizontal="justify" vertical="center" wrapText="1"/>
    </xf>
    <xf numFmtId="0" fontId="29" fillId="4" borderId="25" xfId="0" applyFont="1" applyFill="1" applyBorder="1" applyAlignment="1" applyProtection="1">
      <alignment horizontal="justify" vertical="center" wrapText="1"/>
    </xf>
    <xf numFmtId="0" fontId="29" fillId="4" borderId="26" xfId="0" applyFont="1" applyFill="1" applyBorder="1" applyAlignment="1" applyProtection="1">
      <alignment horizontal="justify" vertical="center" wrapText="1"/>
    </xf>
    <xf numFmtId="0" fontId="35" fillId="4" borderId="21" xfId="0" applyFont="1" applyFill="1" applyBorder="1" applyAlignment="1" applyProtection="1">
      <alignment horizontal="left" vertical="center"/>
    </xf>
    <xf numFmtId="0" fontId="35" fillId="4" borderId="8" xfId="0" applyFont="1" applyFill="1" applyBorder="1" applyAlignment="1" applyProtection="1">
      <alignment horizontal="left" vertical="center"/>
    </xf>
    <xf numFmtId="0" fontId="16" fillId="2" borderId="42" xfId="0" applyFont="1" applyFill="1" applyBorder="1" applyAlignment="1" applyProtection="1">
      <alignment horizontal="left" vertical="center"/>
      <protection locked="0"/>
    </xf>
    <xf numFmtId="0" fontId="16" fillId="2" borderId="13" xfId="0" applyFont="1" applyFill="1" applyBorder="1" applyAlignment="1" applyProtection="1">
      <alignment horizontal="left" vertical="center"/>
      <protection locked="0"/>
    </xf>
    <xf numFmtId="0" fontId="16" fillId="2" borderId="43" xfId="0" applyFont="1" applyFill="1" applyBorder="1" applyAlignment="1" applyProtection="1">
      <alignment horizontal="left" vertical="center"/>
      <protection locked="0"/>
    </xf>
    <xf numFmtId="0" fontId="16" fillId="2" borderId="44" xfId="0" applyFont="1" applyFill="1" applyBorder="1" applyAlignment="1" applyProtection="1">
      <alignment horizontal="left" vertical="center"/>
      <protection locked="0"/>
    </xf>
    <xf numFmtId="0" fontId="16" fillId="2" borderId="45" xfId="0" applyFont="1" applyFill="1" applyBorder="1" applyAlignment="1" applyProtection="1">
      <alignment horizontal="left" vertical="center"/>
      <protection locked="0"/>
    </xf>
    <xf numFmtId="0" fontId="16" fillId="2" borderId="46" xfId="0" applyFont="1" applyFill="1" applyBorder="1" applyAlignment="1" applyProtection="1">
      <alignment horizontal="left" vertical="center"/>
      <protection locked="0"/>
    </xf>
    <xf numFmtId="0" fontId="16" fillId="2" borderId="21" xfId="0" applyFont="1" applyFill="1" applyBorder="1" applyAlignment="1" applyProtection="1">
      <alignment horizontal="left" vertical="center"/>
      <protection locked="0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6" fillId="2" borderId="22" xfId="0" applyFont="1" applyFill="1" applyBorder="1" applyAlignment="1" applyProtection="1">
      <alignment horizontal="left" vertical="center"/>
      <protection locked="0"/>
    </xf>
    <xf numFmtId="4" fontId="3" fillId="3" borderId="21" xfId="0" applyNumberFormat="1" applyFont="1" applyFill="1" applyBorder="1" applyAlignment="1" applyProtection="1">
      <alignment horizontal="center"/>
    </xf>
    <xf numFmtId="4" fontId="3" fillId="3" borderId="22" xfId="0" applyNumberFormat="1" applyFont="1" applyFill="1" applyBorder="1" applyAlignment="1" applyProtection="1">
      <alignment horizontal="center"/>
    </xf>
    <xf numFmtId="0" fontId="2" fillId="4" borderId="32" xfId="0" applyFont="1" applyFill="1" applyBorder="1" applyAlignment="1" applyProtection="1">
      <alignment horizontal="justify" vertical="center" wrapText="1"/>
    </xf>
    <xf numFmtId="0" fontId="22" fillId="4" borderId="21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/>
    </xf>
    <xf numFmtId="0" fontId="19" fillId="4" borderId="21" xfId="0" applyFont="1" applyFill="1" applyBorder="1" applyAlignment="1" applyProtection="1">
      <alignment horizontal="left" vertical="center" wrapText="1"/>
    </xf>
    <xf numFmtId="0" fontId="19" fillId="4" borderId="8" xfId="0" applyFont="1" applyFill="1" applyBorder="1" applyAlignment="1" applyProtection="1">
      <alignment horizontal="left" vertical="center" wrapText="1"/>
    </xf>
    <xf numFmtId="0" fontId="19" fillId="4" borderId="22" xfId="0" applyFont="1" applyFill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38" fillId="4" borderId="32" xfId="0" applyFont="1" applyFill="1" applyBorder="1" applyAlignment="1" applyProtection="1">
      <alignment horizontal="center" vertical="center" wrapText="1"/>
    </xf>
    <xf numFmtId="0" fontId="38" fillId="4" borderId="25" xfId="0" applyFont="1" applyFill="1" applyBorder="1" applyAlignment="1" applyProtection="1">
      <alignment horizontal="center" vertical="center" wrapText="1"/>
    </xf>
    <xf numFmtId="0" fontId="38" fillId="4" borderId="26" xfId="0" applyFont="1" applyFill="1" applyBorder="1" applyAlignment="1" applyProtection="1">
      <alignment horizontal="center" vertical="center" wrapText="1"/>
    </xf>
    <xf numFmtId="0" fontId="29" fillId="4" borderId="23" xfId="0" applyFont="1" applyFill="1" applyBorder="1" applyAlignment="1" applyProtection="1">
      <alignment horizontal="left" vertical="center" wrapText="1"/>
    </xf>
    <xf numFmtId="0" fontId="29" fillId="4" borderId="0" xfId="0" applyFont="1" applyFill="1" applyBorder="1" applyAlignment="1" applyProtection="1">
      <alignment horizontal="left" vertical="center" wrapText="1"/>
    </xf>
    <xf numFmtId="0" fontId="29" fillId="4" borderId="24" xfId="0" applyFont="1" applyFill="1" applyBorder="1" applyAlignment="1" applyProtection="1">
      <alignment horizontal="left" vertical="center" wrapText="1"/>
    </xf>
    <xf numFmtId="0" fontId="17" fillId="5" borderId="32" xfId="0" applyFont="1" applyFill="1" applyBorder="1" applyAlignment="1" applyProtection="1">
      <alignment horizontal="center"/>
    </xf>
    <xf numFmtId="0" fontId="17" fillId="5" borderId="25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5" fillId="4" borderId="22" xfId="0" applyFont="1" applyFill="1" applyBorder="1" applyAlignment="1" applyProtection="1">
      <alignment horizontal="left" vertical="center"/>
    </xf>
    <xf numFmtId="0" fontId="17" fillId="4" borderId="41" xfId="0" applyFont="1" applyFill="1" applyBorder="1" applyAlignment="1" applyProtection="1">
      <alignment horizontal="center"/>
    </xf>
    <xf numFmtId="0" fontId="3" fillId="3" borderId="22" xfId="0" applyFont="1" applyFill="1" applyBorder="1" applyAlignment="1" applyProtection="1">
      <alignment horizontal="right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19" fillId="4" borderId="21" xfId="0" applyFont="1" applyFill="1" applyBorder="1" applyAlignment="1" applyProtection="1">
      <alignment horizontal="justify" vertical="center" wrapText="1"/>
    </xf>
    <xf numFmtId="0" fontId="19" fillId="4" borderId="8" xfId="0" applyFont="1" applyFill="1" applyBorder="1" applyAlignment="1" applyProtection="1">
      <alignment horizontal="justify" vertical="center" wrapText="1"/>
    </xf>
    <xf numFmtId="0" fontId="19" fillId="4" borderId="22" xfId="0" applyFont="1" applyFill="1" applyBorder="1" applyAlignment="1" applyProtection="1">
      <alignment horizontal="justify" vertical="center" wrapText="1"/>
    </xf>
    <xf numFmtId="0" fontId="29" fillId="4" borderId="21" xfId="0" applyFont="1" applyFill="1" applyBorder="1" applyAlignment="1" applyProtection="1">
      <alignment horizontal="justify" vertical="center" wrapText="1"/>
    </xf>
    <xf numFmtId="0" fontId="29" fillId="4" borderId="8" xfId="0" applyFont="1" applyFill="1" applyBorder="1" applyAlignment="1" applyProtection="1">
      <alignment horizontal="justify" vertical="center" wrapText="1"/>
    </xf>
    <xf numFmtId="0" fontId="29" fillId="4" borderId="22" xfId="0" applyFont="1" applyFill="1" applyBorder="1" applyAlignment="1" applyProtection="1">
      <alignment horizontal="justify" vertical="center" wrapText="1"/>
    </xf>
    <xf numFmtId="0" fontId="3" fillId="3" borderId="21" xfId="0" applyFont="1" applyFill="1" applyBorder="1" applyAlignment="1" applyProtection="1">
      <alignment horizontal="left"/>
    </xf>
    <xf numFmtId="0" fontId="3" fillId="3" borderId="22" xfId="0" applyFont="1" applyFill="1" applyBorder="1" applyAlignment="1" applyProtection="1">
      <alignment horizontal="left"/>
    </xf>
    <xf numFmtId="0" fontId="15" fillId="5" borderId="21" xfId="0" applyFont="1" applyFill="1" applyBorder="1" applyAlignment="1" applyProtection="1">
      <alignment horizontal="center"/>
    </xf>
    <xf numFmtId="0" fontId="15" fillId="5" borderId="8" xfId="0" applyFont="1" applyFill="1" applyBorder="1" applyAlignment="1" applyProtection="1">
      <alignment horizontal="center"/>
    </xf>
    <xf numFmtId="0" fontId="15" fillId="5" borderId="22" xfId="0" applyFont="1" applyFill="1" applyBorder="1" applyAlignment="1" applyProtection="1">
      <alignment horizontal="center"/>
    </xf>
    <xf numFmtId="0" fontId="6" fillId="3" borderId="55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19" fillId="4" borderId="23" xfId="0" applyFont="1" applyFill="1" applyBorder="1" applyAlignment="1" applyProtection="1">
      <alignment horizontal="left" vertical="center"/>
    </xf>
    <xf numFmtId="0" fontId="19" fillId="4" borderId="0" xfId="0" applyFont="1" applyFill="1" applyBorder="1" applyAlignment="1" applyProtection="1">
      <alignment horizontal="left" vertical="center"/>
    </xf>
    <xf numFmtId="0" fontId="19" fillId="4" borderId="24" xfId="0" applyFont="1" applyFill="1" applyBorder="1" applyAlignment="1" applyProtection="1">
      <alignment horizontal="left" vertical="center"/>
    </xf>
    <xf numFmtId="0" fontId="19" fillId="4" borderId="40" xfId="0" applyFont="1" applyFill="1" applyBorder="1" applyAlignment="1" applyProtection="1">
      <alignment horizontal="left" vertical="center"/>
    </xf>
    <xf numFmtId="0" fontId="19" fillId="4" borderId="41" xfId="0" applyFont="1" applyFill="1" applyBorder="1" applyAlignment="1" applyProtection="1">
      <alignment horizontal="left" vertical="center"/>
    </xf>
    <xf numFmtId="0" fontId="19" fillId="4" borderId="1" xfId="0" applyFont="1" applyFill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4" fontId="14" fillId="0" borderId="48" xfId="0" applyNumberFormat="1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left" vertical="center"/>
    </xf>
    <xf numFmtId="0" fontId="5" fillId="4" borderId="41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</xf>
    <xf numFmtId="0" fontId="19" fillId="2" borderId="21" xfId="0" applyFont="1" applyFill="1" applyBorder="1" applyAlignment="1" applyProtection="1">
      <alignment horizontal="left" vertical="top" wrapText="1"/>
      <protection locked="0"/>
    </xf>
    <xf numFmtId="0" fontId="19" fillId="2" borderId="8" xfId="0" applyFont="1" applyFill="1" applyBorder="1" applyAlignment="1" applyProtection="1">
      <alignment horizontal="left" vertical="top" wrapText="1"/>
      <protection locked="0"/>
    </xf>
    <xf numFmtId="0" fontId="19" fillId="2" borderId="22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9" fillId="4" borderId="40" xfId="0" applyFont="1" applyFill="1" applyBorder="1" applyAlignment="1" applyProtection="1">
      <alignment horizontal="left" vertical="center" wrapText="1"/>
    </xf>
    <xf numFmtId="0" fontId="19" fillId="4" borderId="41" xfId="0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  <protection locked="0"/>
    </xf>
    <xf numFmtId="0" fontId="14" fillId="0" borderId="49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29" fillId="4" borderId="23" xfId="1" applyFont="1" applyFill="1" applyBorder="1" applyAlignment="1" applyProtection="1">
      <alignment horizontal="justify" vertical="center" wrapText="1"/>
    </xf>
    <xf numFmtId="0" fontId="16" fillId="0" borderId="0" xfId="1" applyFont="1" applyAlignment="1" applyProtection="1"/>
    <xf numFmtId="0" fontId="16" fillId="0" borderId="24" xfId="1" applyFont="1" applyBorder="1" applyAlignment="1" applyProtection="1"/>
    <xf numFmtId="0" fontId="16" fillId="0" borderId="23" xfId="1" applyFont="1" applyBorder="1" applyAlignment="1" applyProtection="1"/>
    <xf numFmtId="0" fontId="29" fillId="4" borderId="40" xfId="1" applyFont="1" applyFill="1" applyBorder="1" applyAlignment="1" applyProtection="1">
      <alignment horizontal="justify" vertical="center" wrapText="1"/>
    </xf>
    <xf numFmtId="0" fontId="16" fillId="0" borderId="41" xfId="1" applyFont="1" applyBorder="1" applyProtection="1"/>
    <xf numFmtId="0" fontId="16" fillId="0" borderId="1" xfId="1" applyFont="1" applyBorder="1" applyProtection="1"/>
    <xf numFmtId="0" fontId="17" fillId="4" borderId="21" xfId="3" applyFont="1" applyFill="1" applyBorder="1" applyAlignment="1" applyProtection="1"/>
    <xf numFmtId="0" fontId="17" fillId="4" borderId="8" xfId="3" applyFont="1" applyFill="1" applyBorder="1" applyAlignment="1" applyProtection="1"/>
    <xf numFmtId="0" fontId="17" fillId="4" borderId="22" xfId="3" applyFont="1" applyFill="1" applyBorder="1" applyAlignment="1" applyProtection="1"/>
    <xf numFmtId="0" fontId="15" fillId="3" borderId="27" xfId="3" applyFont="1" applyFill="1" applyBorder="1" applyAlignment="1" applyProtection="1">
      <alignment horizontal="center" vertical="center" wrapText="1"/>
    </xf>
    <xf numFmtId="0" fontId="15" fillId="3" borderId="20" xfId="3" applyFont="1" applyFill="1" applyBorder="1" applyAlignment="1" applyProtection="1">
      <alignment horizontal="center" vertical="center" wrapText="1"/>
    </xf>
    <xf numFmtId="0" fontId="15" fillId="3" borderId="21" xfId="3" applyFont="1" applyFill="1" applyBorder="1" applyAlignment="1" applyProtection="1">
      <alignment horizontal="center" vertical="center" wrapText="1"/>
    </xf>
    <xf numFmtId="0" fontId="15" fillId="3" borderId="8" xfId="3" applyFont="1" applyFill="1" applyBorder="1" applyAlignment="1" applyProtection="1">
      <alignment horizontal="center" vertical="center" wrapText="1"/>
    </xf>
    <xf numFmtId="0" fontId="15" fillId="3" borderId="22" xfId="3" applyFont="1" applyFill="1" applyBorder="1" applyAlignment="1" applyProtection="1">
      <alignment horizontal="center" vertical="center" wrapText="1"/>
    </xf>
    <xf numFmtId="0" fontId="15" fillId="3" borderId="26" xfId="3" applyFont="1" applyFill="1" applyBorder="1" applyAlignment="1" applyProtection="1">
      <alignment horizontal="center" vertical="center" wrapText="1"/>
    </xf>
    <xf numFmtId="0" fontId="15" fillId="3" borderId="24" xfId="3" applyFont="1" applyFill="1" applyBorder="1" applyAlignment="1" applyProtection="1">
      <alignment horizontal="center" vertical="center" wrapText="1"/>
    </xf>
    <xf numFmtId="0" fontId="18" fillId="4" borderId="21" xfId="1" applyFont="1" applyFill="1" applyBorder="1" applyAlignment="1" applyProtection="1">
      <alignment horizontal="left" vertical="center"/>
    </xf>
    <xf numFmtId="0" fontId="18" fillId="4" borderId="8" xfId="1" applyFont="1" applyFill="1" applyBorder="1" applyAlignment="1" applyProtection="1">
      <alignment horizontal="left" vertical="center"/>
    </xf>
    <xf numFmtId="0" fontId="17" fillId="2" borderId="21" xfId="1" applyFont="1" applyFill="1" applyBorder="1" applyAlignment="1" applyProtection="1">
      <alignment horizontal="left" vertical="center"/>
    </xf>
    <xf numFmtId="0" fontId="17" fillId="0" borderId="8" xfId="1" applyFont="1" applyBorder="1" applyAlignment="1" applyProtection="1">
      <alignment horizontal="left"/>
    </xf>
    <xf numFmtId="0" fontId="17" fillId="0" borderId="22" xfId="1" applyFont="1" applyBorder="1" applyAlignment="1" applyProtection="1">
      <alignment horizontal="left"/>
    </xf>
    <xf numFmtId="0" fontId="18" fillId="4" borderId="2" xfId="1" applyFont="1" applyFill="1" applyBorder="1" applyAlignment="1" applyProtection="1">
      <alignment horizontal="left" vertical="center"/>
    </xf>
    <xf numFmtId="0" fontId="17" fillId="2" borderId="8" xfId="1" applyFont="1" applyFill="1" applyBorder="1" applyAlignment="1" applyProtection="1">
      <alignment horizontal="left" vertical="center"/>
    </xf>
    <xf numFmtId="0" fontId="31" fillId="4" borderId="21" xfId="1" applyFont="1" applyFill="1" applyBorder="1" applyAlignment="1" applyProtection="1">
      <alignment horizontal="center" vertical="center" wrapText="1"/>
    </xf>
    <xf numFmtId="0" fontId="31" fillId="4" borderId="8" xfId="1" applyFont="1" applyFill="1" applyBorder="1" applyAlignment="1" applyProtection="1">
      <alignment horizontal="center" vertical="center" wrapText="1"/>
    </xf>
    <xf numFmtId="0" fontId="17" fillId="0" borderId="8" xfId="1" applyFont="1" applyBorder="1" applyAlignment="1" applyProtection="1"/>
    <xf numFmtId="0" fontId="17" fillId="0" borderId="22" xfId="1" applyFont="1" applyBorder="1" applyAlignment="1" applyProtection="1"/>
    <xf numFmtId="0" fontId="18" fillId="4" borderId="21" xfId="0" applyFont="1" applyFill="1" applyBorder="1" applyAlignment="1" applyProtection="1">
      <alignment horizontal="left" vertical="center" wrapText="1"/>
    </xf>
    <xf numFmtId="0" fontId="18" fillId="4" borderId="8" xfId="0" applyFont="1" applyFill="1" applyBorder="1" applyAlignment="1" applyProtection="1">
      <alignment horizontal="left" vertical="center" wrapText="1"/>
    </xf>
    <xf numFmtId="0" fontId="18" fillId="4" borderId="22" xfId="0" applyFont="1" applyFill="1" applyBorder="1" applyAlignment="1" applyProtection="1">
      <alignment horizontal="left" vertical="center" wrapText="1"/>
    </xf>
    <xf numFmtId="0" fontId="18" fillId="2" borderId="21" xfId="0" applyFont="1" applyFill="1" applyBorder="1" applyAlignment="1" applyProtection="1">
      <alignment horizontal="left" vertical="center" wrapText="1"/>
    </xf>
    <xf numFmtId="0" fontId="18" fillId="2" borderId="8" xfId="0" applyFont="1" applyFill="1" applyBorder="1" applyAlignment="1" applyProtection="1">
      <alignment horizontal="left" vertical="center" wrapText="1"/>
    </xf>
    <xf numFmtId="0" fontId="18" fillId="2" borderId="22" xfId="0" applyFont="1" applyFill="1" applyBorder="1" applyAlignment="1" applyProtection="1">
      <alignment horizontal="left" vertical="center" wrapText="1"/>
    </xf>
    <xf numFmtId="0" fontId="17" fillId="2" borderId="22" xfId="1" applyFont="1" applyFill="1" applyBorder="1" applyAlignment="1" applyProtection="1">
      <alignment horizontal="left" vertical="center"/>
    </xf>
    <xf numFmtId="4" fontId="14" fillId="4" borderId="50" xfId="3" applyNumberFormat="1" applyFont="1" applyFill="1" applyBorder="1" applyAlignment="1" applyProtection="1">
      <alignment horizontal="center" vertical="center"/>
    </xf>
    <xf numFmtId="4" fontId="14" fillId="4" borderId="9" xfId="3" applyNumberFormat="1" applyFont="1" applyFill="1" applyBorder="1" applyAlignment="1" applyProtection="1">
      <alignment horizontal="center" vertical="center"/>
    </xf>
    <xf numFmtId="4" fontId="14" fillId="4" borderId="31" xfId="3" applyNumberFormat="1" applyFont="1" applyFill="1" applyBorder="1" applyAlignment="1" applyProtection="1">
      <alignment horizontal="center" vertical="center"/>
    </xf>
    <xf numFmtId="4" fontId="14" fillId="4" borderId="28" xfId="3" applyNumberFormat="1" applyFont="1" applyFill="1" applyBorder="1" applyAlignment="1" applyProtection="1">
      <alignment horizontal="center" vertical="center"/>
    </xf>
    <xf numFmtId="0" fontId="15" fillId="6" borderId="21" xfId="3" applyFont="1" applyFill="1" applyBorder="1" applyAlignment="1" applyProtection="1">
      <alignment horizontal="center" vertical="center" wrapText="1"/>
    </xf>
    <xf numFmtId="0" fontId="15" fillId="6" borderId="25" xfId="3" applyFont="1" applyFill="1" applyBorder="1" applyAlignment="1" applyProtection="1">
      <alignment horizontal="center" vertical="center" wrapText="1"/>
    </xf>
    <xf numFmtId="0" fontId="15" fillId="6" borderId="26" xfId="3" applyFont="1" applyFill="1" applyBorder="1" applyAlignment="1" applyProtection="1">
      <alignment horizontal="center" vertical="center" wrapText="1"/>
    </xf>
    <xf numFmtId="0" fontId="15" fillId="3" borderId="32" xfId="3" applyFont="1" applyFill="1" applyBorder="1" applyAlignment="1" applyProtection="1">
      <alignment horizontal="center" vertical="center" wrapText="1"/>
    </xf>
    <xf numFmtId="0" fontId="15" fillId="3" borderId="23" xfId="3" applyFont="1" applyFill="1" applyBorder="1" applyAlignment="1" applyProtection="1">
      <alignment horizontal="center" vertical="center" wrapText="1"/>
    </xf>
    <xf numFmtId="0" fontId="15" fillId="3" borderId="53" xfId="3" applyFont="1" applyFill="1" applyBorder="1" applyAlignment="1" applyProtection="1">
      <alignment horizontal="center" vertical="center" wrapText="1"/>
    </xf>
    <xf numFmtId="0" fontId="15" fillId="3" borderId="54" xfId="3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22" xfId="3" applyFont="1" applyFill="1" applyBorder="1" applyAlignment="1" applyProtection="1">
      <alignment horizontal="center" vertical="center" wrapText="1"/>
    </xf>
    <xf numFmtId="0" fontId="15" fillId="3" borderId="42" xfId="3" applyFont="1" applyFill="1" applyBorder="1" applyAlignment="1" applyProtection="1">
      <alignment horizontal="center" vertical="center" wrapText="1"/>
    </xf>
    <xf numFmtId="0" fontId="15" fillId="3" borderId="43" xfId="3" applyFont="1" applyFill="1" applyBorder="1" applyAlignment="1" applyProtection="1">
      <alignment horizontal="center" vertical="center" wrapText="1"/>
    </xf>
    <xf numFmtId="0" fontId="15" fillId="3" borderId="51" xfId="3" applyFont="1" applyFill="1" applyBorder="1" applyAlignment="1" applyProtection="1">
      <alignment horizontal="center" vertical="center" wrapText="1"/>
    </xf>
    <xf numFmtId="0" fontId="15" fillId="3" borderId="52" xfId="3" applyFont="1" applyFill="1" applyBorder="1" applyAlignment="1" applyProtection="1">
      <alignment horizontal="center" vertical="center" wrapText="1"/>
    </xf>
    <xf numFmtId="0" fontId="32" fillId="0" borderId="0" xfId="0" applyFont="1" applyProtection="1"/>
    <xf numFmtId="0" fontId="40" fillId="5" borderId="26" xfId="0" applyFont="1" applyFill="1" applyBorder="1" applyAlignment="1" applyProtection="1">
      <alignment horizontal="center" vertical="center"/>
    </xf>
    <xf numFmtId="0" fontId="32" fillId="5" borderId="24" xfId="0" applyFont="1" applyFill="1" applyBorder="1" applyProtection="1">
      <protection locked="0"/>
    </xf>
    <xf numFmtId="0" fontId="32" fillId="2" borderId="0" xfId="0" applyFont="1" applyFill="1" applyProtection="1"/>
    <xf numFmtId="9" fontId="34" fillId="0" borderId="0" xfId="0" applyNumberFormat="1" applyFont="1" applyBorder="1" applyAlignment="1" applyProtection="1">
      <alignment horizontal="left" vertical="center"/>
    </xf>
    <xf numFmtId="3" fontId="34" fillId="0" borderId="0" xfId="0" applyNumberFormat="1" applyFont="1" applyBorder="1" applyAlignment="1" applyProtection="1">
      <alignment horizontal="left" vertical="center"/>
    </xf>
    <xf numFmtId="1" fontId="34" fillId="0" borderId="0" xfId="0" applyNumberFormat="1" applyFont="1" applyBorder="1" applyAlignment="1" applyProtection="1">
      <alignment horizontal="left" vertical="center"/>
    </xf>
    <xf numFmtId="0" fontId="34" fillId="0" borderId="0" xfId="0" applyNumberFormat="1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2 7" xfId="7" xr:uid="{00000000-0005-0000-0000-000007000000}"/>
    <cellStyle name="Normal 3" xfId="8" xr:uid="{00000000-0005-0000-0000-000008000000}"/>
    <cellStyle name="Normal 4" xfId="9" xr:uid="{00000000-0005-0000-0000-000009000000}"/>
    <cellStyle name="Percent 2" xfId="10" xr:uid="{00000000-0005-0000-0000-00000A000000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N33"/>
  <sheetViews>
    <sheetView showGridLines="0" zoomScale="85" zoomScaleNormal="85" workbookViewId="0">
      <selection activeCell="B28" sqref="A28:IV29"/>
    </sheetView>
  </sheetViews>
  <sheetFormatPr defaultRowHeight="15" x14ac:dyDescent="0.25"/>
  <cols>
    <col min="1" max="1" width="28.7109375" style="69" customWidth="1"/>
    <col min="2" max="2" width="8.85546875" style="69" bestFit="1" customWidth="1"/>
    <col min="3" max="3" width="8.7109375" style="69" customWidth="1"/>
    <col min="4" max="4" width="8.28515625" style="69" bestFit="1" customWidth="1"/>
    <col min="5" max="5" width="9.28515625" style="97" bestFit="1" customWidth="1"/>
    <col min="6" max="6" width="8.140625" style="97" bestFit="1" customWidth="1"/>
    <col min="7" max="7" width="11.7109375" style="97" bestFit="1" customWidth="1"/>
    <col min="8" max="8" width="9.28515625" style="97" bestFit="1" customWidth="1"/>
    <col min="9" max="9" width="8.140625" style="97" bestFit="1" customWidth="1"/>
    <col min="10" max="10" width="6.140625" style="97" bestFit="1" customWidth="1"/>
    <col min="11" max="11" width="9.28515625" style="97" bestFit="1" customWidth="1"/>
    <col min="12" max="12" width="8.140625" style="97" bestFit="1" customWidth="1"/>
    <col min="13" max="13" width="6.140625" style="97" bestFit="1" customWidth="1"/>
    <col min="14" max="14" width="9.28515625" style="97" bestFit="1" customWidth="1"/>
    <col min="15" max="15" width="8.140625" style="97" bestFit="1" customWidth="1"/>
    <col min="16" max="16" width="6.140625" style="97" bestFit="1" customWidth="1"/>
    <col min="17" max="17" width="9.28515625" style="97" bestFit="1" customWidth="1"/>
    <col min="18" max="18" width="8.140625" style="97" bestFit="1" customWidth="1"/>
    <col min="19" max="19" width="6.140625" style="97" bestFit="1" customWidth="1"/>
    <col min="20" max="20" width="9.28515625" style="97" bestFit="1" customWidth="1"/>
    <col min="21" max="21" width="8.140625" style="97" bestFit="1" customWidth="1"/>
    <col min="22" max="22" width="6.140625" style="97" bestFit="1" customWidth="1"/>
    <col min="23" max="23" width="9.28515625" style="97" bestFit="1" customWidth="1"/>
    <col min="24" max="24" width="8.140625" style="97" bestFit="1" customWidth="1"/>
    <col min="25" max="25" width="6.140625" style="97" bestFit="1" customWidth="1"/>
    <col min="26" max="26" width="9.28515625" style="97" bestFit="1" customWidth="1"/>
    <col min="27" max="27" width="8.140625" style="97" bestFit="1" customWidth="1"/>
    <col min="28" max="28" width="6.140625" style="97" bestFit="1" customWidth="1"/>
    <col min="29" max="29" width="9.28515625" style="97" bestFit="1" customWidth="1"/>
    <col min="30" max="30" width="8.140625" style="97" bestFit="1" customWidth="1"/>
    <col min="31" max="31" width="6.140625" style="97" bestFit="1" customWidth="1"/>
    <col min="32" max="32" width="9.28515625" style="97" bestFit="1" customWidth="1"/>
    <col min="33" max="33" width="8.140625" style="97" bestFit="1" customWidth="1"/>
    <col min="34" max="34" width="6.140625" style="97" bestFit="1" customWidth="1"/>
    <col min="35" max="35" width="9.28515625" style="97" bestFit="1" customWidth="1"/>
    <col min="36" max="36" width="8.140625" style="97" bestFit="1" customWidth="1"/>
    <col min="37" max="37" width="6.140625" style="97" bestFit="1" customWidth="1"/>
    <col min="38" max="40" width="10.5703125" style="69" customWidth="1"/>
    <col min="41" max="16384" width="9.140625" style="69"/>
  </cols>
  <sheetData>
    <row r="1" spans="1:40" ht="18.75" x14ac:dyDescent="0.3">
      <c r="B1" s="188" t="s">
        <v>98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9"/>
      <c r="AL1" s="190" t="s">
        <v>99</v>
      </c>
      <c r="AM1" s="191"/>
      <c r="AN1" s="191"/>
    </row>
    <row r="2" spans="1:40" ht="18" customHeight="1" x14ac:dyDescent="0.3">
      <c r="A2" s="194"/>
      <c r="B2" s="196" t="s">
        <v>100</v>
      </c>
      <c r="C2" s="197"/>
      <c r="D2" s="198"/>
      <c r="E2" s="199" t="s">
        <v>101</v>
      </c>
      <c r="F2" s="200"/>
      <c r="G2" s="201"/>
      <c r="H2" s="199" t="s">
        <v>102</v>
      </c>
      <c r="I2" s="200"/>
      <c r="J2" s="201"/>
      <c r="K2" s="199" t="s">
        <v>103</v>
      </c>
      <c r="L2" s="200"/>
      <c r="M2" s="200"/>
      <c r="N2" s="199" t="s">
        <v>104</v>
      </c>
      <c r="O2" s="200"/>
      <c r="P2" s="201"/>
      <c r="Q2" s="199" t="s">
        <v>105</v>
      </c>
      <c r="R2" s="200"/>
      <c r="S2" s="201"/>
      <c r="T2" s="199" t="s">
        <v>106</v>
      </c>
      <c r="U2" s="200"/>
      <c r="V2" s="201"/>
      <c r="W2" s="199" t="s">
        <v>107</v>
      </c>
      <c r="X2" s="200"/>
      <c r="Y2" s="200"/>
      <c r="Z2" s="199" t="s">
        <v>108</v>
      </c>
      <c r="AA2" s="200"/>
      <c r="AB2" s="201"/>
      <c r="AC2" s="199" t="s">
        <v>109</v>
      </c>
      <c r="AD2" s="200"/>
      <c r="AE2" s="201"/>
      <c r="AF2" s="199" t="s">
        <v>110</v>
      </c>
      <c r="AG2" s="200"/>
      <c r="AH2" s="201"/>
      <c r="AI2" s="199" t="s">
        <v>111</v>
      </c>
      <c r="AJ2" s="200"/>
      <c r="AK2" s="200"/>
      <c r="AL2" s="192"/>
      <c r="AM2" s="193"/>
      <c r="AN2" s="193"/>
    </row>
    <row r="3" spans="1:40" ht="36.950000000000003" customHeight="1" x14ac:dyDescent="0.3">
      <c r="A3" s="194"/>
      <c r="B3" s="70" t="s">
        <v>6</v>
      </c>
      <c r="C3" s="71" t="s">
        <v>7</v>
      </c>
      <c r="D3" s="71" t="s">
        <v>88</v>
      </c>
      <c r="E3" s="71" t="s">
        <v>6</v>
      </c>
      <c r="F3" s="71" t="s">
        <v>7</v>
      </c>
      <c r="G3" s="71" t="s">
        <v>88</v>
      </c>
      <c r="H3" s="71" t="s">
        <v>6</v>
      </c>
      <c r="I3" s="71" t="s">
        <v>7</v>
      </c>
      <c r="J3" s="71" t="s">
        <v>88</v>
      </c>
      <c r="K3" s="71" t="s">
        <v>6</v>
      </c>
      <c r="L3" s="71" t="s">
        <v>7</v>
      </c>
      <c r="M3" s="72" t="s">
        <v>88</v>
      </c>
      <c r="N3" s="71" t="s">
        <v>6</v>
      </c>
      <c r="O3" s="71" t="s">
        <v>7</v>
      </c>
      <c r="P3" s="71" t="s">
        <v>88</v>
      </c>
      <c r="Q3" s="71" t="s">
        <v>6</v>
      </c>
      <c r="R3" s="71" t="s">
        <v>7</v>
      </c>
      <c r="S3" s="71" t="s">
        <v>88</v>
      </c>
      <c r="T3" s="71" t="s">
        <v>6</v>
      </c>
      <c r="U3" s="71" t="s">
        <v>7</v>
      </c>
      <c r="V3" s="71" t="s">
        <v>88</v>
      </c>
      <c r="W3" s="71" t="s">
        <v>6</v>
      </c>
      <c r="X3" s="71" t="s">
        <v>7</v>
      </c>
      <c r="Y3" s="72" t="s">
        <v>88</v>
      </c>
      <c r="Z3" s="71" t="s">
        <v>6</v>
      </c>
      <c r="AA3" s="71" t="s">
        <v>7</v>
      </c>
      <c r="AB3" s="71" t="s">
        <v>88</v>
      </c>
      <c r="AC3" s="71" t="s">
        <v>6</v>
      </c>
      <c r="AD3" s="71" t="s">
        <v>7</v>
      </c>
      <c r="AE3" s="71" t="s">
        <v>88</v>
      </c>
      <c r="AF3" s="71" t="s">
        <v>6</v>
      </c>
      <c r="AG3" s="71" t="s">
        <v>7</v>
      </c>
      <c r="AH3" s="71" t="s">
        <v>88</v>
      </c>
      <c r="AI3" s="71" t="s">
        <v>6</v>
      </c>
      <c r="AJ3" s="71" t="s">
        <v>7</v>
      </c>
      <c r="AK3" s="72" t="s">
        <v>88</v>
      </c>
      <c r="AL3" s="70" t="s">
        <v>6</v>
      </c>
      <c r="AM3" s="71" t="s">
        <v>7</v>
      </c>
      <c r="AN3" s="71" t="s">
        <v>88</v>
      </c>
    </row>
    <row r="4" spans="1:40" ht="6.75" customHeight="1" x14ac:dyDescent="0.25">
      <c r="A4" s="195"/>
      <c r="B4" s="73"/>
      <c r="E4" s="74"/>
      <c r="F4" s="74"/>
      <c r="G4" s="74"/>
      <c r="H4" s="74"/>
      <c r="I4" s="74"/>
      <c r="J4" s="74"/>
      <c r="K4" s="74"/>
      <c r="L4" s="74"/>
      <c r="M4" s="74"/>
      <c r="N4" s="75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6"/>
      <c r="AM4" s="77"/>
      <c r="AN4" s="77"/>
    </row>
    <row r="5" spans="1:40" x14ac:dyDescent="0.25">
      <c r="A5" s="176" t="s">
        <v>112</v>
      </c>
      <c r="B5" s="59"/>
      <c r="C5" s="78"/>
      <c r="D5" s="79"/>
      <c r="E5" s="60"/>
      <c r="F5" s="80"/>
      <c r="G5" s="81"/>
      <c r="H5" s="60"/>
      <c r="I5" s="80"/>
      <c r="J5" s="81"/>
      <c r="K5" s="60"/>
      <c r="L5" s="80"/>
      <c r="M5" s="82"/>
      <c r="N5" s="60"/>
      <c r="O5" s="80"/>
      <c r="P5" s="81"/>
      <c r="Q5" s="60"/>
      <c r="R5" s="80"/>
      <c r="S5" s="81"/>
      <c r="T5" s="60"/>
      <c r="U5" s="80"/>
      <c r="V5" s="81"/>
      <c r="W5" s="60"/>
      <c r="X5" s="80"/>
      <c r="Y5" s="82"/>
      <c r="Z5" s="60"/>
      <c r="AA5" s="80"/>
      <c r="AB5" s="81"/>
      <c r="AC5" s="60"/>
      <c r="AD5" s="80"/>
      <c r="AE5" s="81"/>
      <c r="AF5" s="60"/>
      <c r="AG5" s="80"/>
      <c r="AH5" s="81"/>
      <c r="AI5" s="60"/>
      <c r="AJ5" s="80"/>
      <c r="AK5" s="82"/>
      <c r="AL5" s="59"/>
      <c r="AM5" s="78"/>
      <c r="AN5" s="79"/>
    </row>
    <row r="6" spans="1:40" ht="15.75" x14ac:dyDescent="0.3">
      <c r="A6" s="177"/>
      <c r="B6" s="173"/>
      <c r="C6" s="174"/>
      <c r="D6" s="175"/>
      <c r="E6" s="178"/>
      <c r="F6" s="179"/>
      <c r="G6" s="181"/>
      <c r="H6" s="178"/>
      <c r="I6" s="179"/>
      <c r="J6" s="181"/>
      <c r="K6" s="178"/>
      <c r="L6" s="179"/>
      <c r="M6" s="180"/>
      <c r="N6" s="178"/>
      <c r="O6" s="179"/>
      <c r="P6" s="181"/>
      <c r="Q6" s="178"/>
      <c r="R6" s="179"/>
      <c r="S6" s="181"/>
      <c r="T6" s="178"/>
      <c r="U6" s="179"/>
      <c r="V6" s="181"/>
      <c r="W6" s="178"/>
      <c r="X6" s="179"/>
      <c r="Y6" s="180"/>
      <c r="Z6" s="178"/>
      <c r="AA6" s="179"/>
      <c r="AB6" s="181"/>
      <c r="AC6" s="178"/>
      <c r="AD6" s="179"/>
      <c r="AE6" s="181"/>
      <c r="AF6" s="178"/>
      <c r="AG6" s="179"/>
      <c r="AH6" s="181"/>
      <c r="AI6" s="178"/>
      <c r="AJ6" s="179"/>
      <c r="AK6" s="180"/>
      <c r="AL6" s="173"/>
      <c r="AM6" s="174"/>
      <c r="AN6" s="175"/>
    </row>
    <row r="7" spans="1:40" ht="5.25" customHeight="1" x14ac:dyDescent="0.3">
      <c r="A7" s="83"/>
      <c r="B7" s="84"/>
      <c r="E7" s="74"/>
      <c r="F7" s="74"/>
      <c r="G7" s="74"/>
      <c r="H7" s="74"/>
      <c r="I7" s="74"/>
      <c r="J7" s="74"/>
      <c r="K7" s="74"/>
      <c r="L7" s="74"/>
      <c r="M7" s="74"/>
      <c r="N7" s="85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85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86"/>
      <c r="AM7" s="77"/>
      <c r="AN7" s="77"/>
    </row>
    <row r="8" spans="1:40" ht="15.75" x14ac:dyDescent="0.3">
      <c r="A8" s="87" t="s">
        <v>113</v>
      </c>
      <c r="B8" s="173"/>
      <c r="C8" s="174"/>
      <c r="D8" s="175"/>
      <c r="E8" s="178"/>
      <c r="F8" s="179"/>
      <c r="G8" s="181"/>
      <c r="H8" s="178"/>
      <c r="I8" s="179"/>
      <c r="J8" s="181"/>
      <c r="K8" s="178"/>
      <c r="L8" s="179"/>
      <c r="M8" s="181"/>
      <c r="N8" s="178"/>
      <c r="O8" s="179"/>
      <c r="P8" s="181"/>
      <c r="Q8" s="182"/>
      <c r="R8" s="183"/>
      <c r="S8" s="184"/>
      <c r="T8" s="182"/>
      <c r="U8" s="183"/>
      <c r="V8" s="184"/>
      <c r="W8" s="182"/>
      <c r="X8" s="183"/>
      <c r="Y8" s="184"/>
      <c r="Z8" s="182"/>
      <c r="AA8" s="183"/>
      <c r="AB8" s="184"/>
      <c r="AC8" s="182"/>
      <c r="AD8" s="183"/>
      <c r="AE8" s="184"/>
      <c r="AF8" s="182"/>
      <c r="AG8" s="183"/>
      <c r="AH8" s="184"/>
      <c r="AI8" s="182"/>
      <c r="AJ8" s="183"/>
      <c r="AK8" s="184"/>
      <c r="AL8" s="185"/>
      <c r="AM8" s="186"/>
      <c r="AN8" s="187"/>
    </row>
    <row r="9" spans="1:40" s="31" customFormat="1" x14ac:dyDescent="0.25">
      <c r="A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90"/>
      <c r="AM9" s="91"/>
      <c r="AN9" s="91"/>
    </row>
    <row r="10" spans="1:40" ht="15" customHeight="1" x14ac:dyDescent="0.25">
      <c r="A10" s="176" t="s">
        <v>2</v>
      </c>
      <c r="B10" s="59"/>
      <c r="C10" s="78"/>
      <c r="D10" s="79"/>
      <c r="E10" s="60"/>
      <c r="F10" s="80"/>
      <c r="G10" s="81"/>
      <c r="H10" s="60"/>
      <c r="I10" s="80"/>
      <c r="J10" s="81"/>
      <c r="K10" s="60"/>
      <c r="L10" s="80"/>
      <c r="M10" s="82"/>
      <c r="N10" s="60"/>
      <c r="O10" s="80"/>
      <c r="P10" s="81"/>
      <c r="Q10" s="60"/>
      <c r="R10" s="80"/>
      <c r="S10" s="81"/>
      <c r="T10" s="60"/>
      <c r="U10" s="80"/>
      <c r="V10" s="81"/>
      <c r="W10" s="60"/>
      <c r="X10" s="80"/>
      <c r="Y10" s="82"/>
      <c r="Z10" s="60"/>
      <c r="AA10" s="80"/>
      <c r="AB10" s="81"/>
      <c r="AC10" s="60"/>
      <c r="AD10" s="80"/>
      <c r="AE10" s="81"/>
      <c r="AF10" s="60"/>
      <c r="AG10" s="80"/>
      <c r="AH10" s="81"/>
      <c r="AI10" s="60"/>
      <c r="AJ10" s="80"/>
      <c r="AK10" s="82"/>
      <c r="AL10" s="59"/>
      <c r="AM10" s="78"/>
      <c r="AN10" s="79"/>
    </row>
    <row r="11" spans="1:40" ht="15.75" x14ac:dyDescent="0.3">
      <c r="A11" s="177"/>
      <c r="B11" s="173"/>
      <c r="C11" s="174"/>
      <c r="D11" s="175"/>
      <c r="E11" s="178"/>
      <c r="F11" s="179"/>
      <c r="G11" s="181"/>
      <c r="H11" s="178"/>
      <c r="I11" s="179"/>
      <c r="J11" s="181"/>
      <c r="K11" s="178"/>
      <c r="L11" s="179"/>
      <c r="M11" s="180"/>
      <c r="N11" s="178"/>
      <c r="O11" s="179"/>
      <c r="P11" s="181"/>
      <c r="Q11" s="178"/>
      <c r="R11" s="179"/>
      <c r="S11" s="181"/>
      <c r="T11" s="178"/>
      <c r="U11" s="179"/>
      <c r="V11" s="181"/>
      <c r="W11" s="178"/>
      <c r="X11" s="179"/>
      <c r="Y11" s="180"/>
      <c r="Z11" s="178"/>
      <c r="AA11" s="179"/>
      <c r="AB11" s="181"/>
      <c r="AC11" s="178"/>
      <c r="AD11" s="179"/>
      <c r="AE11" s="181"/>
      <c r="AF11" s="178"/>
      <c r="AG11" s="179"/>
      <c r="AH11" s="181"/>
      <c r="AI11" s="178"/>
      <c r="AJ11" s="179"/>
      <c r="AK11" s="180"/>
      <c r="AL11" s="173"/>
      <c r="AM11" s="174"/>
      <c r="AN11" s="175"/>
    </row>
    <row r="12" spans="1:40" s="31" customFormat="1" x14ac:dyDescent="0.25">
      <c r="A12" s="88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90"/>
      <c r="AM12" s="91"/>
      <c r="AN12" s="91"/>
    </row>
    <row r="13" spans="1:40" ht="15" customHeight="1" x14ac:dyDescent="0.25">
      <c r="A13" s="176" t="s">
        <v>114</v>
      </c>
      <c r="B13" s="59"/>
      <c r="C13" s="78"/>
      <c r="D13" s="79"/>
      <c r="E13" s="60"/>
      <c r="F13" s="80"/>
      <c r="G13" s="81"/>
      <c r="H13" s="60"/>
      <c r="I13" s="80"/>
      <c r="J13" s="81"/>
      <c r="K13" s="60"/>
      <c r="L13" s="80"/>
      <c r="M13" s="82"/>
      <c r="N13" s="60"/>
      <c r="O13" s="80"/>
      <c r="P13" s="81"/>
      <c r="Q13" s="60"/>
      <c r="R13" s="80"/>
      <c r="S13" s="81"/>
      <c r="T13" s="60"/>
      <c r="U13" s="80"/>
      <c r="V13" s="81"/>
      <c r="W13" s="60"/>
      <c r="X13" s="80"/>
      <c r="Y13" s="82"/>
      <c r="Z13" s="60"/>
      <c r="AA13" s="80"/>
      <c r="AB13" s="81"/>
      <c r="AC13" s="60"/>
      <c r="AD13" s="80"/>
      <c r="AE13" s="81"/>
      <c r="AF13" s="60"/>
      <c r="AG13" s="80"/>
      <c r="AH13" s="81"/>
      <c r="AI13" s="60"/>
      <c r="AJ13" s="80"/>
      <c r="AK13" s="82"/>
      <c r="AL13" s="59"/>
      <c r="AM13" s="78"/>
      <c r="AN13" s="79"/>
    </row>
    <row r="14" spans="1:40" ht="15.75" x14ac:dyDescent="0.3">
      <c r="A14" s="177"/>
      <c r="B14" s="173"/>
      <c r="C14" s="174"/>
      <c r="D14" s="175"/>
      <c r="E14" s="178"/>
      <c r="F14" s="179"/>
      <c r="G14" s="181"/>
      <c r="H14" s="178"/>
      <c r="I14" s="179"/>
      <c r="J14" s="181"/>
      <c r="K14" s="178"/>
      <c r="L14" s="179"/>
      <c r="M14" s="180"/>
      <c r="N14" s="178"/>
      <c r="O14" s="179"/>
      <c r="P14" s="181"/>
      <c r="Q14" s="178"/>
      <c r="R14" s="179"/>
      <c r="S14" s="181"/>
      <c r="T14" s="178"/>
      <c r="U14" s="179"/>
      <c r="V14" s="181"/>
      <c r="W14" s="178"/>
      <c r="X14" s="179"/>
      <c r="Y14" s="180"/>
      <c r="Z14" s="178"/>
      <c r="AA14" s="179"/>
      <c r="AB14" s="181"/>
      <c r="AC14" s="178"/>
      <c r="AD14" s="179"/>
      <c r="AE14" s="181"/>
      <c r="AF14" s="178"/>
      <c r="AG14" s="179"/>
      <c r="AH14" s="181"/>
      <c r="AI14" s="178"/>
      <c r="AJ14" s="179"/>
      <c r="AK14" s="180"/>
      <c r="AL14" s="173"/>
      <c r="AM14" s="174"/>
      <c r="AN14" s="175"/>
    </row>
    <row r="15" spans="1:40" s="31" customFormat="1" x14ac:dyDescent="0.25">
      <c r="A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90"/>
      <c r="AM15" s="91"/>
      <c r="AN15" s="91"/>
    </row>
    <row r="16" spans="1:40" ht="15" customHeight="1" x14ac:dyDescent="0.25">
      <c r="A16" s="176" t="s">
        <v>115</v>
      </c>
      <c r="B16" s="59"/>
      <c r="C16" s="78"/>
      <c r="D16" s="79"/>
      <c r="E16" s="60"/>
      <c r="F16" s="80"/>
      <c r="G16" s="81"/>
      <c r="H16" s="60"/>
      <c r="I16" s="80"/>
      <c r="J16" s="81"/>
      <c r="K16" s="60"/>
      <c r="L16" s="80"/>
      <c r="M16" s="82"/>
      <c r="N16" s="60"/>
      <c r="O16" s="80"/>
      <c r="P16" s="81"/>
      <c r="Q16" s="60"/>
      <c r="R16" s="80"/>
      <c r="S16" s="81"/>
      <c r="T16" s="60"/>
      <c r="U16" s="80"/>
      <c r="V16" s="81"/>
      <c r="W16" s="60"/>
      <c r="X16" s="80"/>
      <c r="Y16" s="82"/>
      <c r="Z16" s="60"/>
      <c r="AA16" s="80"/>
      <c r="AB16" s="81"/>
      <c r="AC16" s="60"/>
      <c r="AD16" s="80"/>
      <c r="AE16" s="81"/>
      <c r="AF16" s="60"/>
      <c r="AG16" s="80"/>
      <c r="AH16" s="81"/>
      <c r="AI16" s="60"/>
      <c r="AJ16" s="80"/>
      <c r="AK16" s="82"/>
      <c r="AL16" s="59"/>
      <c r="AM16" s="78"/>
      <c r="AN16" s="79"/>
    </row>
    <row r="17" spans="1:40" ht="15.75" x14ac:dyDescent="0.3">
      <c r="A17" s="177"/>
      <c r="B17" s="173"/>
      <c r="C17" s="174"/>
      <c r="D17" s="175"/>
      <c r="E17" s="178"/>
      <c r="F17" s="179"/>
      <c r="G17" s="181"/>
      <c r="H17" s="178"/>
      <c r="I17" s="179"/>
      <c r="J17" s="181"/>
      <c r="K17" s="178"/>
      <c r="L17" s="179"/>
      <c r="M17" s="180"/>
      <c r="N17" s="178"/>
      <c r="O17" s="179"/>
      <c r="P17" s="181"/>
      <c r="Q17" s="178"/>
      <c r="R17" s="179"/>
      <c r="S17" s="181"/>
      <c r="T17" s="178"/>
      <c r="U17" s="179"/>
      <c r="V17" s="181"/>
      <c r="W17" s="178"/>
      <c r="X17" s="179"/>
      <c r="Y17" s="180"/>
      <c r="Z17" s="178"/>
      <c r="AA17" s="179"/>
      <c r="AB17" s="181"/>
      <c r="AC17" s="178"/>
      <c r="AD17" s="179"/>
      <c r="AE17" s="181"/>
      <c r="AF17" s="178"/>
      <c r="AG17" s="179"/>
      <c r="AH17" s="181"/>
      <c r="AI17" s="178"/>
      <c r="AJ17" s="179"/>
      <c r="AK17" s="180"/>
      <c r="AL17" s="173"/>
      <c r="AM17" s="174"/>
      <c r="AN17" s="175"/>
    </row>
    <row r="18" spans="1:40" s="31" customFormat="1" x14ac:dyDescent="0.25">
      <c r="A18" s="88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90"/>
      <c r="AM18" s="91"/>
      <c r="AN18" s="91"/>
    </row>
    <row r="19" spans="1:40" ht="15" customHeight="1" x14ac:dyDescent="0.25">
      <c r="A19" s="176" t="s">
        <v>14</v>
      </c>
      <c r="B19" s="59"/>
      <c r="C19" s="78"/>
      <c r="D19" s="79"/>
      <c r="E19" s="60"/>
      <c r="F19" s="80"/>
      <c r="G19" s="81"/>
      <c r="H19" s="60"/>
      <c r="I19" s="80"/>
      <c r="J19" s="81"/>
      <c r="K19" s="60"/>
      <c r="L19" s="80"/>
      <c r="M19" s="82"/>
      <c r="N19" s="60"/>
      <c r="O19" s="80"/>
      <c r="P19" s="81"/>
      <c r="Q19" s="60"/>
      <c r="R19" s="80"/>
      <c r="S19" s="81"/>
      <c r="T19" s="60"/>
      <c r="U19" s="80"/>
      <c r="V19" s="81"/>
      <c r="W19" s="60"/>
      <c r="X19" s="80"/>
      <c r="Y19" s="82"/>
      <c r="Z19" s="60"/>
      <c r="AA19" s="80"/>
      <c r="AB19" s="81"/>
      <c r="AC19" s="60"/>
      <c r="AD19" s="80"/>
      <c r="AE19" s="81"/>
      <c r="AF19" s="60"/>
      <c r="AG19" s="80"/>
      <c r="AH19" s="81"/>
      <c r="AI19" s="60"/>
      <c r="AJ19" s="80"/>
      <c r="AK19" s="82"/>
      <c r="AL19" s="59"/>
      <c r="AM19" s="78"/>
      <c r="AN19" s="79"/>
    </row>
    <row r="20" spans="1:40" ht="15.75" x14ac:dyDescent="0.3">
      <c r="A20" s="177"/>
      <c r="B20" s="173"/>
      <c r="C20" s="174"/>
      <c r="D20" s="175"/>
      <c r="E20" s="178"/>
      <c r="F20" s="179"/>
      <c r="G20" s="181"/>
      <c r="H20" s="178"/>
      <c r="I20" s="179"/>
      <c r="J20" s="181"/>
      <c r="K20" s="178"/>
      <c r="L20" s="179"/>
      <c r="M20" s="180"/>
      <c r="N20" s="178"/>
      <c r="O20" s="179"/>
      <c r="P20" s="181"/>
      <c r="Q20" s="178"/>
      <c r="R20" s="179"/>
      <c r="S20" s="181"/>
      <c r="T20" s="178"/>
      <c r="U20" s="179"/>
      <c r="V20" s="181"/>
      <c r="W20" s="178"/>
      <c r="X20" s="179"/>
      <c r="Y20" s="180"/>
      <c r="Z20" s="178"/>
      <c r="AA20" s="179"/>
      <c r="AB20" s="181"/>
      <c r="AC20" s="178"/>
      <c r="AD20" s="179"/>
      <c r="AE20" s="181"/>
      <c r="AF20" s="178"/>
      <c r="AG20" s="179"/>
      <c r="AH20" s="181"/>
      <c r="AI20" s="178"/>
      <c r="AJ20" s="179"/>
      <c r="AK20" s="180"/>
      <c r="AL20" s="173"/>
      <c r="AM20" s="174"/>
      <c r="AN20" s="175"/>
    </row>
    <row r="21" spans="1:40" s="31" customFormat="1" x14ac:dyDescent="0.25">
      <c r="A21" s="88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90"/>
      <c r="AM21" s="91"/>
      <c r="AN21" s="91"/>
    </row>
    <row r="22" spans="1:40" ht="15" customHeight="1" x14ac:dyDescent="0.25">
      <c r="A22" s="176" t="s">
        <v>116</v>
      </c>
      <c r="B22" s="59"/>
      <c r="C22" s="78"/>
      <c r="D22" s="79"/>
      <c r="E22" s="60"/>
      <c r="F22" s="80"/>
      <c r="G22" s="81"/>
      <c r="H22" s="60"/>
      <c r="I22" s="80"/>
      <c r="J22" s="81"/>
      <c r="K22" s="60"/>
      <c r="L22" s="80"/>
      <c r="M22" s="82"/>
      <c r="N22" s="60"/>
      <c r="O22" s="80"/>
      <c r="P22" s="81"/>
      <c r="Q22" s="60"/>
      <c r="R22" s="80"/>
      <c r="S22" s="81"/>
      <c r="T22" s="60"/>
      <c r="U22" s="80"/>
      <c r="V22" s="81"/>
      <c r="W22" s="60"/>
      <c r="X22" s="80"/>
      <c r="Y22" s="82"/>
      <c r="Z22" s="60"/>
      <c r="AA22" s="80"/>
      <c r="AB22" s="81"/>
      <c r="AC22" s="60"/>
      <c r="AD22" s="80"/>
      <c r="AE22" s="81"/>
      <c r="AF22" s="60"/>
      <c r="AG22" s="80"/>
      <c r="AH22" s="81"/>
      <c r="AI22" s="60"/>
      <c r="AJ22" s="80"/>
      <c r="AK22" s="82"/>
      <c r="AL22" s="59"/>
      <c r="AM22" s="78"/>
      <c r="AN22" s="79"/>
    </row>
    <row r="23" spans="1:40" ht="15.75" x14ac:dyDescent="0.3">
      <c r="A23" s="177"/>
      <c r="B23" s="173"/>
      <c r="C23" s="174"/>
      <c r="D23" s="175"/>
      <c r="E23" s="178"/>
      <c r="F23" s="179"/>
      <c r="G23" s="181"/>
      <c r="H23" s="178"/>
      <c r="I23" s="179"/>
      <c r="J23" s="181"/>
      <c r="K23" s="178"/>
      <c r="L23" s="179"/>
      <c r="M23" s="180"/>
      <c r="N23" s="178"/>
      <c r="O23" s="179"/>
      <c r="P23" s="181"/>
      <c r="Q23" s="178"/>
      <c r="R23" s="179"/>
      <c r="S23" s="181"/>
      <c r="T23" s="178"/>
      <c r="U23" s="179"/>
      <c r="V23" s="181"/>
      <c r="W23" s="178"/>
      <c r="X23" s="179"/>
      <c r="Y23" s="180"/>
      <c r="Z23" s="178"/>
      <c r="AA23" s="179"/>
      <c r="AB23" s="181"/>
      <c r="AC23" s="178"/>
      <c r="AD23" s="179"/>
      <c r="AE23" s="181"/>
      <c r="AF23" s="178"/>
      <c r="AG23" s="179"/>
      <c r="AH23" s="181"/>
      <c r="AI23" s="178"/>
      <c r="AJ23" s="179"/>
      <c r="AK23" s="180"/>
      <c r="AL23" s="173"/>
      <c r="AM23" s="174"/>
      <c r="AN23" s="175"/>
    </row>
    <row r="24" spans="1:40" s="31" customFormat="1" x14ac:dyDescent="0.25">
      <c r="A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M24" s="91"/>
      <c r="AN24" s="91"/>
    </row>
    <row r="25" spans="1:40" ht="15" customHeight="1" x14ac:dyDescent="0.25">
      <c r="A25" s="176" t="s">
        <v>117</v>
      </c>
      <c r="B25" s="59"/>
      <c r="C25" s="78"/>
      <c r="D25" s="79"/>
      <c r="E25" s="60"/>
      <c r="F25" s="80"/>
      <c r="G25" s="81"/>
      <c r="H25" s="60"/>
      <c r="I25" s="80"/>
      <c r="J25" s="81"/>
      <c r="K25" s="60"/>
      <c r="L25" s="80"/>
      <c r="M25" s="82"/>
      <c r="N25" s="60"/>
      <c r="O25" s="80"/>
      <c r="P25" s="81"/>
      <c r="Q25" s="60"/>
      <c r="R25" s="80"/>
      <c r="S25" s="81"/>
      <c r="T25" s="60"/>
      <c r="U25" s="80"/>
      <c r="V25" s="81"/>
      <c r="W25" s="60"/>
      <c r="X25" s="80"/>
      <c r="Y25" s="82"/>
      <c r="Z25" s="60"/>
      <c r="AA25" s="80"/>
      <c r="AB25" s="81"/>
      <c r="AC25" s="60"/>
      <c r="AD25" s="80"/>
      <c r="AE25" s="81"/>
      <c r="AF25" s="60"/>
      <c r="AG25" s="80"/>
      <c r="AH25" s="81"/>
      <c r="AI25" s="60"/>
      <c r="AJ25" s="80"/>
      <c r="AK25" s="82"/>
      <c r="AL25" s="59"/>
      <c r="AM25" s="78"/>
      <c r="AN25" s="79"/>
    </row>
    <row r="26" spans="1:40" ht="15.75" x14ac:dyDescent="0.3">
      <c r="A26" s="177"/>
      <c r="B26" s="173"/>
      <c r="C26" s="174"/>
      <c r="D26" s="175"/>
      <c r="E26" s="178"/>
      <c r="F26" s="179"/>
      <c r="G26" s="181"/>
      <c r="H26" s="178"/>
      <c r="I26" s="179"/>
      <c r="J26" s="181"/>
      <c r="K26" s="178"/>
      <c r="L26" s="179"/>
      <c r="M26" s="180"/>
      <c r="N26" s="178"/>
      <c r="O26" s="179"/>
      <c r="P26" s="181"/>
      <c r="Q26" s="178"/>
      <c r="R26" s="179"/>
      <c r="S26" s="181"/>
      <c r="T26" s="178"/>
      <c r="U26" s="179"/>
      <c r="V26" s="181"/>
      <c r="W26" s="178"/>
      <c r="X26" s="179"/>
      <c r="Y26" s="180"/>
      <c r="Z26" s="178"/>
      <c r="AA26" s="179"/>
      <c r="AB26" s="181"/>
      <c r="AC26" s="178"/>
      <c r="AD26" s="179"/>
      <c r="AE26" s="181"/>
      <c r="AF26" s="178"/>
      <c r="AG26" s="179"/>
      <c r="AH26" s="181"/>
      <c r="AI26" s="178"/>
      <c r="AJ26" s="179"/>
      <c r="AK26" s="180"/>
      <c r="AL26" s="173"/>
      <c r="AM26" s="174"/>
      <c r="AN26" s="175"/>
    </row>
    <row r="27" spans="1:40" s="31" customFormat="1" ht="17.25" customHeight="1" x14ac:dyDescent="0.25">
      <c r="A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</row>
    <row r="28" spans="1:40" ht="15" customHeight="1" x14ac:dyDescent="0.25">
      <c r="A28" s="176" t="s">
        <v>5</v>
      </c>
      <c r="B28" s="59">
        <f>'Provedbeni plan'!D92</f>
        <v>0</v>
      </c>
      <c r="C28" s="59">
        <f>'Provedbeni plan'!D93</f>
        <v>0</v>
      </c>
      <c r="D28" s="59" t="e">
        <f>'Provedbeni plan'!#REF!</f>
        <v>#REF!</v>
      </c>
      <c r="E28" s="61">
        <f>'Provedbeni plan'!E92</f>
        <v>0</v>
      </c>
      <c r="F28" s="93">
        <f>'Provedbeni plan'!E93</f>
        <v>0</v>
      </c>
      <c r="G28" s="94" t="e">
        <f>'Provedbeni plan'!#REF!</f>
        <v>#REF!</v>
      </c>
      <c r="H28" s="61">
        <f>'Provedbeni plan'!F92</f>
        <v>0</v>
      </c>
      <c r="I28" s="93">
        <f>'Provedbeni plan'!F93</f>
        <v>0</v>
      </c>
      <c r="J28" s="94" t="e">
        <f>'Provedbeni plan'!#REF!</f>
        <v>#REF!</v>
      </c>
      <c r="K28" s="61">
        <f>'Provedbeni plan'!G92</f>
        <v>0</v>
      </c>
      <c r="L28" s="93">
        <f>'Provedbeni plan'!G93</f>
        <v>0</v>
      </c>
      <c r="M28" s="95" t="e">
        <f>'Provedbeni plan'!#REF!</f>
        <v>#REF!</v>
      </c>
      <c r="N28" s="61">
        <f>'Provedbeni plan'!H92</f>
        <v>0</v>
      </c>
      <c r="O28" s="93">
        <f>'Provedbeni plan'!H93</f>
        <v>0</v>
      </c>
      <c r="P28" s="94" t="e">
        <f>'Provedbeni plan'!#REF!</f>
        <v>#REF!</v>
      </c>
      <c r="Q28" s="61">
        <f>'Provedbeni plan'!I92</f>
        <v>0</v>
      </c>
      <c r="R28" s="93">
        <f>'Provedbeni plan'!I93</f>
        <v>0</v>
      </c>
      <c r="S28" s="94" t="e">
        <f>'Provedbeni plan'!#REF!</f>
        <v>#REF!</v>
      </c>
      <c r="T28" s="61">
        <f>'Provedbeni plan'!J92</f>
        <v>0</v>
      </c>
      <c r="U28" s="93">
        <f>'Provedbeni plan'!J93</f>
        <v>0</v>
      </c>
      <c r="V28" s="94" t="e">
        <f>'Provedbeni plan'!#REF!</f>
        <v>#REF!</v>
      </c>
      <c r="W28" s="61">
        <f>'Provedbeni plan'!K92</f>
        <v>0</v>
      </c>
      <c r="X28" s="93">
        <f>'Provedbeni plan'!K93</f>
        <v>0</v>
      </c>
      <c r="Y28" s="95" t="e">
        <f>'Provedbeni plan'!#REF!</f>
        <v>#REF!</v>
      </c>
      <c r="Z28" s="61">
        <f>'Provedbeni plan'!L92</f>
        <v>0</v>
      </c>
      <c r="AA28" s="93">
        <f>'Provedbeni plan'!L93</f>
        <v>0</v>
      </c>
      <c r="AB28" s="94" t="e">
        <f>'Provedbeni plan'!#REF!</f>
        <v>#REF!</v>
      </c>
      <c r="AC28" s="61">
        <f>'Provedbeni plan'!M92</f>
        <v>0</v>
      </c>
      <c r="AD28" s="93">
        <f>'Provedbeni plan'!M93</f>
        <v>0</v>
      </c>
      <c r="AE28" s="94" t="e">
        <f>'Provedbeni plan'!#REF!</f>
        <v>#REF!</v>
      </c>
      <c r="AF28" s="61">
        <f>'Provedbeni plan'!N92</f>
        <v>0</v>
      </c>
      <c r="AG28" s="93">
        <f>'Provedbeni plan'!N93</f>
        <v>0</v>
      </c>
      <c r="AH28" s="94" t="e">
        <f>'Provedbeni plan'!#REF!</f>
        <v>#REF!</v>
      </c>
      <c r="AI28" s="61">
        <f>'Provedbeni plan'!O92</f>
        <v>0</v>
      </c>
      <c r="AJ28" s="93">
        <f>'Provedbeni plan'!O93</f>
        <v>0</v>
      </c>
      <c r="AK28" s="95" t="e">
        <f>'Provedbeni plan'!#REF!</f>
        <v>#REF!</v>
      </c>
      <c r="AL28" s="59"/>
      <c r="AM28" s="78"/>
      <c r="AN28" s="79"/>
    </row>
    <row r="29" spans="1:40" ht="15.75" x14ac:dyDescent="0.3">
      <c r="A29" s="177"/>
      <c r="B29" s="173">
        <f>'Provedbeni plan'!D91</f>
        <v>0</v>
      </c>
      <c r="C29" s="174"/>
      <c r="D29" s="175"/>
      <c r="E29" s="173">
        <f>'Provedbeni plan'!E91</f>
        <v>0</v>
      </c>
      <c r="F29" s="174"/>
      <c r="G29" s="175"/>
      <c r="H29" s="173">
        <f>'Provedbeni plan'!F91</f>
        <v>0</v>
      </c>
      <c r="I29" s="174"/>
      <c r="J29" s="175"/>
      <c r="K29" s="173">
        <f>'Provedbeni plan'!G91</f>
        <v>0</v>
      </c>
      <c r="L29" s="174"/>
      <c r="M29" s="175"/>
      <c r="N29" s="173">
        <f>'Provedbeni plan'!H91</f>
        <v>0</v>
      </c>
      <c r="O29" s="174"/>
      <c r="P29" s="175"/>
      <c r="Q29" s="173">
        <f>'Provedbeni plan'!I91</f>
        <v>0</v>
      </c>
      <c r="R29" s="174"/>
      <c r="S29" s="175"/>
      <c r="T29" s="173">
        <f>'Provedbeni plan'!J91</f>
        <v>0</v>
      </c>
      <c r="U29" s="174"/>
      <c r="V29" s="175"/>
      <c r="W29" s="173">
        <f>'Provedbeni plan'!K91</f>
        <v>0</v>
      </c>
      <c r="X29" s="174"/>
      <c r="Y29" s="175"/>
      <c r="Z29" s="173">
        <f>'Provedbeni plan'!L91</f>
        <v>0</v>
      </c>
      <c r="AA29" s="174"/>
      <c r="AB29" s="175"/>
      <c r="AC29" s="173">
        <f>'Provedbeni plan'!M91</f>
        <v>0</v>
      </c>
      <c r="AD29" s="174"/>
      <c r="AE29" s="175"/>
      <c r="AF29" s="173">
        <f>'Provedbeni plan'!N91</f>
        <v>0</v>
      </c>
      <c r="AG29" s="174"/>
      <c r="AH29" s="175"/>
      <c r="AI29" s="173">
        <f>'Provedbeni plan'!O91</f>
        <v>0</v>
      </c>
      <c r="AJ29" s="174"/>
      <c r="AK29" s="175"/>
      <c r="AL29" s="173"/>
      <c r="AM29" s="174"/>
      <c r="AN29" s="175"/>
    </row>
    <row r="33" spans="3:3" x14ac:dyDescent="0.25">
      <c r="C33" s="96"/>
    </row>
  </sheetData>
  <sheetProtection selectLockedCells="1" selectUnlockedCells="1"/>
  <mergeCells count="140">
    <mergeCell ref="B1:AK1"/>
    <mergeCell ref="AL1:AN2"/>
    <mergeCell ref="A2:A4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8:AN8"/>
    <mergeCell ref="AF6:AH6"/>
    <mergeCell ref="AI6:AK6"/>
    <mergeCell ref="AL6:AN6"/>
    <mergeCell ref="B8:D8"/>
    <mergeCell ref="E8:G8"/>
    <mergeCell ref="H8:J8"/>
    <mergeCell ref="K8:M8"/>
    <mergeCell ref="N8:P8"/>
    <mergeCell ref="Q8:S8"/>
    <mergeCell ref="Q6:S6"/>
    <mergeCell ref="T6:V6"/>
    <mergeCell ref="W6:Y6"/>
    <mergeCell ref="Z6:AB6"/>
    <mergeCell ref="W8:Y8"/>
    <mergeCell ref="Z8:AB8"/>
    <mergeCell ref="AC6:AE6"/>
    <mergeCell ref="E11:G11"/>
    <mergeCell ref="H11:J11"/>
    <mergeCell ref="K11:M11"/>
    <mergeCell ref="N11:P11"/>
    <mergeCell ref="AC8:AE8"/>
    <mergeCell ref="AF8:AH8"/>
    <mergeCell ref="AI8:AK8"/>
    <mergeCell ref="A5:A6"/>
    <mergeCell ref="B6:D6"/>
    <mergeCell ref="E6:G6"/>
    <mergeCell ref="H6:J6"/>
    <mergeCell ref="K6:M6"/>
    <mergeCell ref="T8:V8"/>
    <mergeCell ref="N6:P6"/>
    <mergeCell ref="W14:Y14"/>
    <mergeCell ref="Z14:AB14"/>
    <mergeCell ref="AC14:AE14"/>
    <mergeCell ref="AF14:AH14"/>
    <mergeCell ref="AI14:AK14"/>
    <mergeCell ref="AL14:AN14"/>
    <mergeCell ref="AI11:AK11"/>
    <mergeCell ref="AL11:AN11"/>
    <mergeCell ref="A13:A14"/>
    <mergeCell ref="B14:D14"/>
    <mergeCell ref="E14:G14"/>
    <mergeCell ref="H14:J14"/>
    <mergeCell ref="K14:M14"/>
    <mergeCell ref="N14:P14"/>
    <mergeCell ref="Q14:S14"/>
    <mergeCell ref="T14:V14"/>
    <mergeCell ref="Q11:S11"/>
    <mergeCell ref="T11:V11"/>
    <mergeCell ref="W11:Y11"/>
    <mergeCell ref="Z11:AB11"/>
    <mergeCell ref="AC11:AE11"/>
    <mergeCell ref="AF11:AH11"/>
    <mergeCell ref="A10:A11"/>
    <mergeCell ref="B11:D11"/>
    <mergeCell ref="AL20:AN20"/>
    <mergeCell ref="AI17:AK17"/>
    <mergeCell ref="AL17:AN17"/>
    <mergeCell ref="A19:A20"/>
    <mergeCell ref="B20:D20"/>
    <mergeCell ref="E20:G20"/>
    <mergeCell ref="H20:J20"/>
    <mergeCell ref="K20:M20"/>
    <mergeCell ref="N20:P20"/>
    <mergeCell ref="Q20:S20"/>
    <mergeCell ref="T20:V20"/>
    <mergeCell ref="Q17:S17"/>
    <mergeCell ref="T17:V17"/>
    <mergeCell ref="W17:Y17"/>
    <mergeCell ref="Z17:AB17"/>
    <mergeCell ref="AC17:AE17"/>
    <mergeCell ref="AF17:AH17"/>
    <mergeCell ref="A16:A17"/>
    <mergeCell ref="B17:D17"/>
    <mergeCell ref="E17:G17"/>
    <mergeCell ref="H17:J17"/>
    <mergeCell ref="K17:M17"/>
    <mergeCell ref="N17:P17"/>
    <mergeCell ref="E23:G23"/>
    <mergeCell ref="H23:J23"/>
    <mergeCell ref="K23:M23"/>
    <mergeCell ref="N23:P23"/>
    <mergeCell ref="W20:Y20"/>
    <mergeCell ref="Z20:AB20"/>
    <mergeCell ref="AC20:AE20"/>
    <mergeCell ref="AF20:AH20"/>
    <mergeCell ref="AI20:AK20"/>
    <mergeCell ref="W26:Y26"/>
    <mergeCell ref="Z26:AB26"/>
    <mergeCell ref="AC26:AE26"/>
    <mergeCell ref="AF26:AH26"/>
    <mergeCell ref="AI26:AK26"/>
    <mergeCell ref="AL26:AN26"/>
    <mergeCell ref="AI23:AK23"/>
    <mergeCell ref="AL23:AN23"/>
    <mergeCell ref="A25:A26"/>
    <mergeCell ref="B26:D26"/>
    <mergeCell ref="E26:G26"/>
    <mergeCell ref="H26:J26"/>
    <mergeCell ref="K26:M26"/>
    <mergeCell ref="N26:P26"/>
    <mergeCell ref="Q26:S26"/>
    <mergeCell ref="T26:V26"/>
    <mergeCell ref="Q23:S23"/>
    <mergeCell ref="T23:V23"/>
    <mergeCell ref="W23:Y23"/>
    <mergeCell ref="Z23:AB23"/>
    <mergeCell ref="AC23:AE23"/>
    <mergeCell ref="AF23:AH23"/>
    <mergeCell ref="A22:A23"/>
    <mergeCell ref="B23:D23"/>
    <mergeCell ref="AI29:AK29"/>
    <mergeCell ref="AL29:AN29"/>
    <mergeCell ref="Q29:S29"/>
    <mergeCell ref="T29:V29"/>
    <mergeCell ref="W29:Y29"/>
    <mergeCell ref="Z29:AB29"/>
    <mergeCell ref="AC29:AE29"/>
    <mergeCell ref="AF29:AH29"/>
    <mergeCell ref="A28:A29"/>
    <mergeCell ref="B29:D29"/>
    <mergeCell ref="E29:G29"/>
    <mergeCell ref="H29:J29"/>
    <mergeCell ref="K29:M29"/>
    <mergeCell ref="N29:P29"/>
  </mergeCells>
  <pageMargins left="0" right="0.19" top="0.74803149606299213" bottom="0" header="0.3" footer="0.31496062992125984"/>
  <pageSetup paperSize="9" scale="68" orientation="landscape" r:id="rId1"/>
  <colBreaks count="2" manualBreakCount="2">
    <brk id="40" min="2" max="24" man="1"/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18"/>
  <sheetViews>
    <sheetView showGridLines="0" zoomScaleNormal="100" zoomScaleSheetLayoutView="70" workbookViewId="0">
      <selection activeCell="A11" sqref="A11"/>
    </sheetView>
  </sheetViews>
  <sheetFormatPr defaultColWidth="8.85546875" defaultRowHeight="16.5" x14ac:dyDescent="0.3"/>
  <cols>
    <col min="1" max="1" width="8.85546875" style="52"/>
    <col min="2" max="2" width="3.5703125" style="52" customWidth="1"/>
    <col min="3" max="3" width="12.140625" style="52" customWidth="1"/>
    <col min="4" max="4" width="34.85546875" style="52" customWidth="1"/>
    <col min="5" max="5" width="14.85546875" style="52" customWidth="1"/>
    <col min="6" max="6" width="15.28515625" style="52" customWidth="1"/>
    <col min="7" max="7" width="15.5703125" style="52" customWidth="1"/>
    <col min="8" max="8" width="17.28515625" style="52" customWidth="1"/>
    <col min="9" max="9" width="10.140625" style="52" customWidth="1"/>
    <col min="10" max="10" width="14.7109375" style="52" customWidth="1"/>
    <col min="11" max="11" width="20.7109375" style="52" customWidth="1"/>
    <col min="12" max="12" width="3.5703125" style="380" customWidth="1"/>
    <col min="13" max="14" width="8.85546875" style="145"/>
    <col min="15" max="15" width="10.5703125" style="145" bestFit="1" customWidth="1"/>
    <col min="16" max="20" width="8.85546875" style="145"/>
    <col min="21" max="16384" width="8.85546875" style="52"/>
  </cols>
  <sheetData>
    <row r="1" spans="2:23" ht="17.25" thickBot="1" x14ac:dyDescent="0.35"/>
    <row r="2" spans="2:23" s="110" customFormat="1" ht="32.25" customHeight="1" thickBot="1" x14ac:dyDescent="0.35">
      <c r="B2" s="389" t="s">
        <v>149</v>
      </c>
      <c r="C2" s="390"/>
      <c r="D2" s="390"/>
      <c r="E2" s="390"/>
      <c r="F2" s="390"/>
      <c r="G2" s="390"/>
      <c r="H2" s="390"/>
      <c r="I2" s="390"/>
      <c r="J2" s="390"/>
      <c r="K2" s="390"/>
      <c r="L2" s="391"/>
    </row>
    <row r="3" spans="2:23" ht="17.25" thickBot="1" x14ac:dyDescent="0.35"/>
    <row r="4" spans="2:23" ht="17.25" thickBot="1" x14ac:dyDescent="0.35">
      <c r="B4" s="270"/>
      <c r="C4" s="271"/>
      <c r="D4" s="36"/>
      <c r="E4" s="36"/>
      <c r="F4" s="36"/>
      <c r="G4" s="36"/>
      <c r="H4" s="53"/>
      <c r="I4" s="53"/>
      <c r="J4" s="53"/>
      <c r="K4" s="53"/>
      <c r="L4" s="381"/>
    </row>
    <row r="5" spans="2:23" ht="15" customHeight="1" thickBot="1" x14ac:dyDescent="0.35">
      <c r="B5" s="54"/>
      <c r="C5" s="304" t="s">
        <v>34</v>
      </c>
      <c r="D5" s="305"/>
      <c r="E5" s="305"/>
      <c r="F5" s="305"/>
      <c r="G5" s="305"/>
      <c r="H5" s="305"/>
      <c r="I5" s="305"/>
      <c r="J5" s="305"/>
      <c r="K5" s="306"/>
      <c r="L5" s="144"/>
    </row>
    <row r="6" spans="2:23" ht="57" x14ac:dyDescent="0.3">
      <c r="B6" s="54"/>
      <c r="C6" s="123" t="s">
        <v>64</v>
      </c>
      <c r="D6" s="124" t="s">
        <v>35</v>
      </c>
      <c r="E6" s="124" t="s">
        <v>28</v>
      </c>
      <c r="F6" s="124" t="s">
        <v>29</v>
      </c>
      <c r="G6" s="124" t="s">
        <v>32</v>
      </c>
      <c r="H6" s="125" t="s">
        <v>30</v>
      </c>
      <c r="I6" s="125" t="s">
        <v>31</v>
      </c>
      <c r="J6" s="135" t="s">
        <v>134</v>
      </c>
      <c r="K6" s="126" t="s">
        <v>68</v>
      </c>
      <c r="L6" s="144"/>
      <c r="N6" s="168" t="s">
        <v>135</v>
      </c>
      <c r="O6" s="168" t="s">
        <v>136</v>
      </c>
      <c r="P6" s="168" t="s">
        <v>137</v>
      </c>
    </row>
    <row r="7" spans="2:23" x14ac:dyDescent="0.3">
      <c r="B7" s="54"/>
      <c r="C7" s="127"/>
      <c r="D7" s="118"/>
      <c r="E7" s="119"/>
      <c r="F7" s="119"/>
      <c r="G7" s="120">
        <f>E7+F7</f>
        <v>0</v>
      </c>
      <c r="H7" s="121"/>
      <c r="I7" s="122"/>
      <c r="J7" s="136"/>
      <c r="K7" s="128">
        <f>G7*H7*I7</f>
        <v>0</v>
      </c>
      <c r="L7" s="144">
        <f>IF(K7&gt;P7,1,IF((AND(ISTEXT(J7)=FALSE,ISTEXT(D7)=TRUE)),1,0))</f>
        <v>0</v>
      </c>
      <c r="N7" s="384" t="s">
        <v>123</v>
      </c>
      <c r="O7" s="385">
        <v>324000</v>
      </c>
      <c r="P7" s="385">
        <f t="shared" ref="P7:P21" si="0">IF(J7=$N$7,$O$7,IF(J7=$N$8,$O$8,IF(J7=$N$9,$O$9,IF(J7=$N$10,$O$10,0))))</f>
        <v>0</v>
      </c>
    </row>
    <row r="8" spans="2:23" s="56" customFormat="1" x14ac:dyDescent="0.3">
      <c r="B8" s="57"/>
      <c r="C8" s="127"/>
      <c r="D8" s="118"/>
      <c r="E8" s="119"/>
      <c r="F8" s="119"/>
      <c r="G8" s="120">
        <f t="shared" ref="G8:G21" si="1">E8+F8</f>
        <v>0</v>
      </c>
      <c r="H8" s="121"/>
      <c r="I8" s="122"/>
      <c r="J8" s="136"/>
      <c r="K8" s="128">
        <f t="shared" ref="K8:K21" si="2">G8*H8*I8</f>
        <v>0</v>
      </c>
      <c r="L8" s="144">
        <f t="shared" ref="L8:L21" si="3">IF(K8&gt;P8,1,IF((AND(ISTEXT(J8)=FALSE,ISTEXT(D8)=TRUE)),1,0))</f>
        <v>0</v>
      </c>
      <c r="M8" s="145"/>
      <c r="N8" s="386" t="s">
        <v>124</v>
      </c>
      <c r="O8" s="385">
        <v>280000</v>
      </c>
      <c r="P8" s="385">
        <f t="shared" si="0"/>
        <v>0</v>
      </c>
      <c r="Q8" s="145"/>
      <c r="R8" s="145"/>
      <c r="S8" s="145"/>
      <c r="T8" s="145"/>
      <c r="U8" s="52"/>
      <c r="V8" s="52"/>
      <c r="W8" s="52"/>
    </row>
    <row r="9" spans="2:23" s="56" customFormat="1" x14ac:dyDescent="0.3">
      <c r="B9" s="57"/>
      <c r="C9" s="127"/>
      <c r="D9" s="118"/>
      <c r="E9" s="119"/>
      <c r="F9" s="119"/>
      <c r="G9" s="120">
        <f t="shared" si="1"/>
        <v>0</v>
      </c>
      <c r="H9" s="121"/>
      <c r="I9" s="122"/>
      <c r="J9" s="136"/>
      <c r="K9" s="128">
        <f t="shared" si="2"/>
        <v>0</v>
      </c>
      <c r="L9" s="144">
        <f t="shared" si="3"/>
        <v>0</v>
      </c>
      <c r="M9" s="145"/>
      <c r="N9" s="387" t="s">
        <v>125</v>
      </c>
      <c r="O9" s="385">
        <v>180000</v>
      </c>
      <c r="P9" s="385">
        <f t="shared" si="0"/>
        <v>0</v>
      </c>
      <c r="Q9" s="145"/>
      <c r="R9" s="145"/>
      <c r="S9" s="145"/>
      <c r="T9" s="145"/>
      <c r="U9" s="52"/>
      <c r="V9" s="52"/>
      <c r="W9" s="52"/>
    </row>
    <row r="10" spans="2:23" s="56" customFormat="1" x14ac:dyDescent="0.3">
      <c r="B10" s="57"/>
      <c r="C10" s="127"/>
      <c r="D10" s="118"/>
      <c r="E10" s="119"/>
      <c r="F10" s="119"/>
      <c r="G10" s="120">
        <f t="shared" si="1"/>
        <v>0</v>
      </c>
      <c r="H10" s="121"/>
      <c r="I10" s="122"/>
      <c r="J10" s="136"/>
      <c r="K10" s="128">
        <f t="shared" si="2"/>
        <v>0</v>
      </c>
      <c r="L10" s="144">
        <f t="shared" si="3"/>
        <v>0</v>
      </c>
      <c r="M10" s="145"/>
      <c r="N10" s="384" t="s">
        <v>126</v>
      </c>
      <c r="O10" s="385">
        <v>150000</v>
      </c>
      <c r="P10" s="385">
        <f t="shared" si="0"/>
        <v>0</v>
      </c>
      <c r="Q10" s="145"/>
      <c r="R10" s="145"/>
      <c r="S10" s="145"/>
      <c r="T10" s="145"/>
      <c r="U10" s="52"/>
      <c r="V10" s="52"/>
      <c r="W10" s="52"/>
    </row>
    <row r="11" spans="2:23" s="56" customFormat="1" x14ac:dyDescent="0.3">
      <c r="B11" s="57"/>
      <c r="C11" s="127"/>
      <c r="D11" s="118"/>
      <c r="E11" s="119"/>
      <c r="F11" s="119"/>
      <c r="G11" s="120">
        <f t="shared" si="1"/>
        <v>0</v>
      </c>
      <c r="H11" s="121"/>
      <c r="I11" s="122"/>
      <c r="J11" s="136"/>
      <c r="K11" s="128">
        <f t="shared" si="2"/>
        <v>0</v>
      </c>
      <c r="L11" s="144">
        <f t="shared" si="3"/>
        <v>0</v>
      </c>
      <c r="M11" s="145"/>
      <c r="N11" s="384"/>
      <c r="O11" s="385"/>
      <c r="P11" s="385">
        <f t="shared" si="0"/>
        <v>0</v>
      </c>
      <c r="Q11" s="145"/>
      <c r="R11" s="145"/>
      <c r="S11" s="145"/>
      <c r="T11" s="145"/>
      <c r="U11" s="52"/>
      <c r="V11" s="52"/>
      <c r="W11" s="52"/>
    </row>
    <row r="12" spans="2:23" s="56" customFormat="1" x14ac:dyDescent="0.3">
      <c r="B12" s="57"/>
      <c r="C12" s="127"/>
      <c r="D12" s="118"/>
      <c r="E12" s="119"/>
      <c r="F12" s="119"/>
      <c r="G12" s="120">
        <f t="shared" si="1"/>
        <v>0</v>
      </c>
      <c r="H12" s="121"/>
      <c r="I12" s="122"/>
      <c r="J12" s="136"/>
      <c r="K12" s="128">
        <f t="shared" si="2"/>
        <v>0</v>
      </c>
      <c r="L12" s="144">
        <f t="shared" si="3"/>
        <v>0</v>
      </c>
      <c r="M12" s="145"/>
      <c r="N12" s="388"/>
      <c r="O12" s="384"/>
      <c r="P12" s="385">
        <f t="shared" si="0"/>
        <v>0</v>
      </c>
      <c r="Q12" s="145"/>
      <c r="R12" s="145"/>
      <c r="S12" s="145"/>
      <c r="T12" s="145"/>
      <c r="U12" s="52"/>
      <c r="V12" s="52"/>
      <c r="W12" s="52"/>
    </row>
    <row r="13" spans="2:23" s="56" customFormat="1" x14ac:dyDescent="0.3">
      <c r="B13" s="57"/>
      <c r="C13" s="127"/>
      <c r="D13" s="118"/>
      <c r="E13" s="119"/>
      <c r="F13" s="119"/>
      <c r="G13" s="120">
        <f t="shared" si="1"/>
        <v>0</v>
      </c>
      <c r="H13" s="121"/>
      <c r="I13" s="122"/>
      <c r="J13" s="136"/>
      <c r="K13" s="128">
        <f t="shared" si="2"/>
        <v>0</v>
      </c>
      <c r="L13" s="144">
        <f t="shared" si="3"/>
        <v>0</v>
      </c>
      <c r="M13" s="145"/>
      <c r="N13" s="145"/>
      <c r="O13" s="384"/>
      <c r="P13" s="385">
        <f t="shared" si="0"/>
        <v>0</v>
      </c>
      <c r="Q13" s="145"/>
      <c r="R13" s="145"/>
      <c r="S13" s="145"/>
      <c r="T13" s="145"/>
      <c r="U13" s="52"/>
      <c r="V13" s="52"/>
      <c r="W13" s="52"/>
    </row>
    <row r="14" spans="2:23" s="56" customFormat="1" x14ac:dyDescent="0.3">
      <c r="B14" s="57"/>
      <c r="C14" s="127"/>
      <c r="D14" s="118"/>
      <c r="E14" s="119"/>
      <c r="F14" s="119"/>
      <c r="G14" s="120">
        <f t="shared" si="1"/>
        <v>0</v>
      </c>
      <c r="H14" s="121"/>
      <c r="I14" s="122"/>
      <c r="J14" s="136"/>
      <c r="K14" s="128">
        <f t="shared" si="2"/>
        <v>0</v>
      </c>
      <c r="L14" s="144">
        <f t="shared" si="3"/>
        <v>0</v>
      </c>
      <c r="M14" s="145"/>
      <c r="N14" s="145"/>
      <c r="O14" s="384"/>
      <c r="P14" s="385">
        <f t="shared" si="0"/>
        <v>0</v>
      </c>
      <c r="Q14" s="145"/>
      <c r="R14" s="145"/>
      <c r="S14" s="145"/>
      <c r="T14" s="145"/>
      <c r="U14" s="52"/>
      <c r="V14" s="52"/>
      <c r="W14" s="52"/>
    </row>
    <row r="15" spans="2:23" s="56" customFormat="1" x14ac:dyDescent="0.3">
      <c r="B15" s="57"/>
      <c r="C15" s="127"/>
      <c r="D15" s="118"/>
      <c r="E15" s="119"/>
      <c r="F15" s="119"/>
      <c r="G15" s="120">
        <f>E15+F15</f>
        <v>0</v>
      </c>
      <c r="H15" s="121"/>
      <c r="I15" s="122"/>
      <c r="J15" s="136"/>
      <c r="K15" s="128">
        <f>G15*H15*I15</f>
        <v>0</v>
      </c>
      <c r="L15" s="144">
        <f t="shared" si="3"/>
        <v>0</v>
      </c>
      <c r="M15" s="145"/>
      <c r="N15" s="145"/>
      <c r="O15" s="384"/>
      <c r="P15" s="385">
        <f t="shared" si="0"/>
        <v>0</v>
      </c>
      <c r="Q15" s="145"/>
      <c r="R15" s="145"/>
      <c r="S15" s="145"/>
      <c r="T15" s="145"/>
      <c r="U15" s="52"/>
      <c r="V15" s="52"/>
      <c r="W15" s="52"/>
    </row>
    <row r="16" spans="2:23" s="56" customFormat="1" x14ac:dyDescent="0.3">
      <c r="B16" s="57"/>
      <c r="C16" s="127"/>
      <c r="D16" s="118"/>
      <c r="E16" s="119"/>
      <c r="F16" s="119"/>
      <c r="G16" s="120">
        <f>E16+F16</f>
        <v>0</v>
      </c>
      <c r="H16" s="121"/>
      <c r="I16" s="122"/>
      <c r="J16" s="136"/>
      <c r="K16" s="128">
        <f>G16*H16*I16</f>
        <v>0</v>
      </c>
      <c r="L16" s="144">
        <f t="shared" si="3"/>
        <v>0</v>
      </c>
      <c r="M16" s="145"/>
      <c r="N16" s="145"/>
      <c r="O16" s="384"/>
      <c r="P16" s="385">
        <f t="shared" si="0"/>
        <v>0</v>
      </c>
      <c r="Q16" s="145"/>
      <c r="R16" s="145"/>
      <c r="S16" s="145"/>
      <c r="T16" s="145"/>
      <c r="U16" s="52"/>
      <c r="V16" s="52"/>
      <c r="W16" s="52"/>
    </row>
    <row r="17" spans="2:23" s="56" customFormat="1" x14ac:dyDescent="0.3">
      <c r="B17" s="57"/>
      <c r="C17" s="149"/>
      <c r="D17" s="150"/>
      <c r="E17" s="151"/>
      <c r="F17" s="151"/>
      <c r="G17" s="120">
        <f>E17+F17</f>
        <v>0</v>
      </c>
      <c r="H17" s="121"/>
      <c r="I17" s="122"/>
      <c r="J17" s="136"/>
      <c r="K17" s="128">
        <f>G17*H17*I17</f>
        <v>0</v>
      </c>
      <c r="L17" s="144">
        <f t="shared" si="3"/>
        <v>0</v>
      </c>
      <c r="M17" s="145"/>
      <c r="N17" s="145"/>
      <c r="O17" s="384"/>
      <c r="P17" s="385">
        <f t="shared" si="0"/>
        <v>0</v>
      </c>
      <c r="Q17" s="145"/>
      <c r="R17" s="145"/>
      <c r="S17" s="145"/>
      <c r="T17" s="145"/>
      <c r="U17" s="52"/>
      <c r="V17" s="52"/>
      <c r="W17" s="52"/>
    </row>
    <row r="18" spans="2:23" s="56" customFormat="1" x14ac:dyDescent="0.3">
      <c r="B18" s="57"/>
      <c r="C18" s="149"/>
      <c r="D18" s="150"/>
      <c r="E18" s="151"/>
      <c r="F18" s="151"/>
      <c r="G18" s="120">
        <f>E18+F18</f>
        <v>0</v>
      </c>
      <c r="H18" s="121"/>
      <c r="I18" s="122"/>
      <c r="J18" s="136"/>
      <c r="K18" s="128">
        <f>G18*H18*I18</f>
        <v>0</v>
      </c>
      <c r="L18" s="144">
        <f t="shared" si="3"/>
        <v>0</v>
      </c>
      <c r="M18" s="145"/>
      <c r="N18" s="145"/>
      <c r="O18" s="384"/>
      <c r="P18" s="385">
        <f t="shared" si="0"/>
        <v>0</v>
      </c>
      <c r="Q18" s="145"/>
      <c r="R18" s="145"/>
      <c r="S18" s="145"/>
      <c r="T18" s="145"/>
      <c r="U18" s="52"/>
      <c r="V18" s="52"/>
      <c r="W18" s="52"/>
    </row>
    <row r="19" spans="2:23" s="56" customFormat="1" x14ac:dyDescent="0.3">
      <c r="B19" s="57"/>
      <c r="C19" s="149"/>
      <c r="D19" s="150"/>
      <c r="E19" s="151"/>
      <c r="F19" s="151"/>
      <c r="G19" s="120">
        <f>E19+F19</f>
        <v>0</v>
      </c>
      <c r="H19" s="121"/>
      <c r="I19" s="122"/>
      <c r="J19" s="136"/>
      <c r="K19" s="128">
        <f>G19*H19*I19</f>
        <v>0</v>
      </c>
      <c r="L19" s="144">
        <f t="shared" si="3"/>
        <v>0</v>
      </c>
      <c r="M19" s="145"/>
      <c r="N19" s="145"/>
      <c r="O19" s="384"/>
      <c r="P19" s="385">
        <f t="shared" si="0"/>
        <v>0</v>
      </c>
      <c r="Q19" s="145"/>
      <c r="R19" s="145"/>
      <c r="S19" s="145"/>
      <c r="T19" s="145"/>
      <c r="U19" s="52"/>
      <c r="V19" s="52"/>
      <c r="W19" s="52"/>
    </row>
    <row r="20" spans="2:23" s="56" customFormat="1" x14ac:dyDescent="0.3">
      <c r="B20" s="57"/>
      <c r="C20" s="149"/>
      <c r="D20" s="150"/>
      <c r="E20" s="151"/>
      <c r="F20" s="151"/>
      <c r="G20" s="120">
        <f t="shared" si="1"/>
        <v>0</v>
      </c>
      <c r="H20" s="121"/>
      <c r="I20" s="122"/>
      <c r="J20" s="136"/>
      <c r="K20" s="128">
        <f t="shared" si="2"/>
        <v>0</v>
      </c>
      <c r="L20" s="144">
        <f t="shared" si="3"/>
        <v>0</v>
      </c>
      <c r="M20" s="145"/>
      <c r="N20" s="145"/>
      <c r="O20" s="384"/>
      <c r="P20" s="385">
        <f t="shared" si="0"/>
        <v>0</v>
      </c>
      <c r="Q20" s="145"/>
      <c r="R20" s="145"/>
      <c r="S20" s="145"/>
      <c r="T20" s="145"/>
      <c r="U20" s="52"/>
      <c r="V20" s="52"/>
      <c r="W20" s="52"/>
    </row>
    <row r="21" spans="2:23" s="56" customFormat="1" x14ac:dyDescent="0.3">
      <c r="B21" s="57"/>
      <c r="C21" s="149"/>
      <c r="D21" s="150"/>
      <c r="E21" s="151"/>
      <c r="F21" s="151"/>
      <c r="G21" s="120">
        <f t="shared" si="1"/>
        <v>0</v>
      </c>
      <c r="H21" s="121"/>
      <c r="I21" s="122"/>
      <c r="J21" s="136"/>
      <c r="K21" s="128">
        <f t="shared" si="2"/>
        <v>0</v>
      </c>
      <c r="L21" s="144">
        <f t="shared" si="3"/>
        <v>0</v>
      </c>
      <c r="M21" s="145"/>
      <c r="N21" s="145"/>
      <c r="O21" s="384"/>
      <c r="P21" s="385">
        <f t="shared" si="0"/>
        <v>0</v>
      </c>
      <c r="Q21" s="145"/>
      <c r="R21" s="145"/>
      <c r="S21" s="145"/>
      <c r="T21" s="145"/>
      <c r="U21" s="52"/>
      <c r="V21" s="52"/>
      <c r="W21" s="52"/>
    </row>
    <row r="22" spans="2:23" ht="17.25" thickBot="1" x14ac:dyDescent="0.35">
      <c r="B22" s="54"/>
      <c r="C22" s="319" t="s">
        <v>5</v>
      </c>
      <c r="D22" s="320"/>
      <c r="E22" s="129"/>
      <c r="F22" s="129"/>
      <c r="G22" s="129"/>
      <c r="H22" s="129"/>
      <c r="I22" s="129"/>
      <c r="J22" s="137"/>
      <c r="K22" s="130">
        <f>SUM(K7:K21)</f>
        <v>0</v>
      </c>
      <c r="L22" s="144">
        <f>COUNTIF(L7:L21,1)</f>
        <v>0</v>
      </c>
      <c r="P22" s="385"/>
    </row>
    <row r="23" spans="2:23" ht="43.15" customHeight="1" thickBot="1" x14ac:dyDescent="0.35">
      <c r="B23" s="54"/>
      <c r="C23" s="315" t="s">
        <v>96</v>
      </c>
      <c r="D23" s="316"/>
      <c r="E23" s="316"/>
      <c r="F23" s="316"/>
      <c r="G23" s="316"/>
      <c r="H23" s="316"/>
      <c r="I23" s="316"/>
      <c r="J23" s="316"/>
      <c r="K23" s="317"/>
      <c r="L23" s="144"/>
    </row>
    <row r="24" spans="2:23" ht="112.5" customHeight="1" thickBot="1" x14ac:dyDescent="0.35">
      <c r="B24" s="54"/>
      <c r="C24" s="311" t="s">
        <v>148</v>
      </c>
      <c r="D24" s="312"/>
      <c r="E24" s="312"/>
      <c r="F24" s="312"/>
      <c r="G24" s="312"/>
      <c r="H24" s="312"/>
      <c r="I24" s="312"/>
      <c r="J24" s="312"/>
      <c r="K24" s="313"/>
      <c r="L24" s="144"/>
    </row>
    <row r="25" spans="2:23" ht="17.25" thickBot="1" x14ac:dyDescent="0.35">
      <c r="B25" s="214"/>
      <c r="C25" s="215"/>
      <c r="D25" s="215"/>
      <c r="E25" s="215"/>
      <c r="F25" s="215"/>
      <c r="G25" s="215"/>
      <c r="H25" s="215"/>
      <c r="I25" s="215"/>
      <c r="J25" s="215"/>
      <c r="K25" s="215"/>
      <c r="L25" s="258"/>
    </row>
    <row r="26" spans="2:23" ht="13.5" customHeight="1" thickBot="1" x14ac:dyDescent="0.35"/>
    <row r="27" spans="2:23" ht="17.25" thickBot="1" x14ac:dyDescent="0.35">
      <c r="B27" s="270"/>
      <c r="C27" s="271"/>
      <c r="D27" s="36"/>
      <c r="E27" s="36"/>
      <c r="F27" s="36"/>
      <c r="G27" s="36"/>
      <c r="H27" s="53"/>
      <c r="I27" s="53"/>
      <c r="J27" s="53"/>
      <c r="K27" s="53"/>
      <c r="L27" s="381"/>
      <c r="N27" s="169" t="s">
        <v>138</v>
      </c>
    </row>
    <row r="28" spans="2:23" ht="17.25" thickBot="1" x14ac:dyDescent="0.35">
      <c r="B28" s="54"/>
      <c r="C28" s="304" t="s">
        <v>75</v>
      </c>
      <c r="D28" s="305"/>
      <c r="E28" s="305"/>
      <c r="F28" s="305"/>
      <c r="G28" s="305"/>
      <c r="H28" s="305"/>
      <c r="I28" s="305"/>
      <c r="J28" s="305"/>
      <c r="K28" s="306"/>
      <c r="L28" s="144"/>
      <c r="N28" s="170">
        <v>7.4</v>
      </c>
    </row>
    <row r="29" spans="2:23" ht="30" customHeight="1" x14ac:dyDescent="0.3">
      <c r="B29" s="54"/>
      <c r="C29" s="123" t="s">
        <v>64</v>
      </c>
      <c r="D29" s="307" t="s">
        <v>67</v>
      </c>
      <c r="E29" s="307"/>
      <c r="F29" s="307"/>
      <c r="G29" s="307"/>
      <c r="H29" s="125" t="s">
        <v>130</v>
      </c>
      <c r="I29" s="140" t="s">
        <v>131</v>
      </c>
      <c r="J29" s="138" t="s">
        <v>127</v>
      </c>
      <c r="K29" s="126" t="s">
        <v>69</v>
      </c>
      <c r="L29" s="144"/>
      <c r="N29" s="171" t="s">
        <v>135</v>
      </c>
      <c r="O29" s="171" t="s">
        <v>139</v>
      </c>
      <c r="P29" s="171" t="s">
        <v>140</v>
      </c>
      <c r="Q29" s="171" t="s">
        <v>141</v>
      </c>
    </row>
    <row r="30" spans="2:23" x14ac:dyDescent="0.3">
      <c r="B30" s="54"/>
      <c r="C30" s="127"/>
      <c r="D30" s="314"/>
      <c r="E30" s="314"/>
      <c r="F30" s="314"/>
      <c r="G30" s="314"/>
      <c r="H30" s="131"/>
      <c r="I30" s="141"/>
      <c r="J30" s="139"/>
      <c r="K30" s="132">
        <f>H30*J30</f>
        <v>0</v>
      </c>
      <c r="L30" s="144">
        <f>IF(J30&gt;Q30,1,0)</f>
        <v>0</v>
      </c>
      <c r="N30" s="172" t="s">
        <v>128</v>
      </c>
      <c r="O30" s="172">
        <v>35</v>
      </c>
      <c r="P30" s="172">
        <f>O30*N28</f>
        <v>259</v>
      </c>
      <c r="Q30" s="172">
        <f t="shared" ref="Q30:Q44" si="4">IF(I30=$N$30,$P$30,IF(I30=$N$31,$P$31,0))</f>
        <v>0</v>
      </c>
    </row>
    <row r="31" spans="2:23" s="56" customFormat="1" x14ac:dyDescent="0.3">
      <c r="B31" s="57"/>
      <c r="C31" s="127"/>
      <c r="D31" s="314"/>
      <c r="E31" s="314"/>
      <c r="F31" s="314"/>
      <c r="G31" s="314"/>
      <c r="H31" s="131"/>
      <c r="I31" s="141"/>
      <c r="J31" s="139"/>
      <c r="K31" s="132">
        <f t="shared" ref="K31:K44" si="5">H31*J31</f>
        <v>0</v>
      </c>
      <c r="L31" s="144">
        <f t="shared" ref="L31:L44" si="6">IF(J31&gt;Q31,1,0)</f>
        <v>0</v>
      </c>
      <c r="M31" s="145"/>
      <c r="N31" s="172" t="s">
        <v>129</v>
      </c>
      <c r="O31" s="172">
        <v>280</v>
      </c>
      <c r="P31" s="172">
        <f>O31*N28</f>
        <v>2072</v>
      </c>
      <c r="Q31" s="172">
        <f t="shared" si="4"/>
        <v>0</v>
      </c>
      <c r="R31" s="145"/>
      <c r="S31" s="145"/>
      <c r="T31" s="145"/>
      <c r="U31" s="52"/>
      <c r="V31" s="52"/>
      <c r="W31" s="52"/>
    </row>
    <row r="32" spans="2:23" s="56" customFormat="1" x14ac:dyDescent="0.3">
      <c r="B32" s="57"/>
      <c r="C32" s="127"/>
      <c r="D32" s="314"/>
      <c r="E32" s="314"/>
      <c r="F32" s="314"/>
      <c r="G32" s="314"/>
      <c r="H32" s="131"/>
      <c r="I32" s="141"/>
      <c r="J32" s="139"/>
      <c r="K32" s="132">
        <f t="shared" si="5"/>
        <v>0</v>
      </c>
      <c r="L32" s="144">
        <f t="shared" si="6"/>
        <v>0</v>
      </c>
      <c r="M32" s="145"/>
      <c r="N32" s="172"/>
      <c r="O32" s="172"/>
      <c r="P32" s="172"/>
      <c r="Q32" s="172">
        <f t="shared" si="4"/>
        <v>0</v>
      </c>
      <c r="R32" s="145"/>
      <c r="S32" s="145"/>
      <c r="T32" s="145"/>
      <c r="U32" s="52"/>
      <c r="V32" s="52"/>
      <c r="W32" s="52"/>
    </row>
    <row r="33" spans="2:23" s="56" customFormat="1" x14ac:dyDescent="0.3">
      <c r="B33" s="57"/>
      <c r="C33" s="127"/>
      <c r="D33" s="314"/>
      <c r="E33" s="314"/>
      <c r="F33" s="314"/>
      <c r="G33" s="314"/>
      <c r="H33" s="131"/>
      <c r="I33" s="141"/>
      <c r="J33" s="139"/>
      <c r="K33" s="132">
        <f t="shared" si="5"/>
        <v>0</v>
      </c>
      <c r="L33" s="144">
        <f t="shared" si="6"/>
        <v>0</v>
      </c>
      <c r="M33" s="145"/>
      <c r="N33" s="172"/>
      <c r="O33" s="172"/>
      <c r="P33" s="172"/>
      <c r="Q33" s="172">
        <f t="shared" si="4"/>
        <v>0</v>
      </c>
      <c r="R33" s="145"/>
      <c r="S33" s="145"/>
      <c r="T33" s="145"/>
      <c r="U33" s="52"/>
      <c r="V33" s="52"/>
      <c r="W33" s="52"/>
    </row>
    <row r="34" spans="2:23" s="56" customFormat="1" x14ac:dyDescent="0.3">
      <c r="B34" s="57"/>
      <c r="C34" s="127"/>
      <c r="D34" s="314"/>
      <c r="E34" s="314"/>
      <c r="F34" s="314"/>
      <c r="G34" s="314"/>
      <c r="H34" s="131"/>
      <c r="I34" s="141"/>
      <c r="J34" s="139"/>
      <c r="K34" s="132">
        <f t="shared" si="5"/>
        <v>0</v>
      </c>
      <c r="L34" s="144">
        <f t="shared" si="6"/>
        <v>0</v>
      </c>
      <c r="M34" s="145"/>
      <c r="N34" s="172"/>
      <c r="O34" s="172"/>
      <c r="P34" s="172"/>
      <c r="Q34" s="172">
        <f t="shared" si="4"/>
        <v>0</v>
      </c>
      <c r="R34" s="145"/>
      <c r="S34" s="145"/>
      <c r="T34" s="145"/>
      <c r="U34" s="52"/>
      <c r="V34" s="52"/>
      <c r="W34" s="52"/>
    </row>
    <row r="35" spans="2:23" s="56" customFormat="1" x14ac:dyDescent="0.3">
      <c r="B35" s="57"/>
      <c r="C35" s="127"/>
      <c r="D35" s="314"/>
      <c r="E35" s="314"/>
      <c r="F35" s="314"/>
      <c r="G35" s="314"/>
      <c r="H35" s="131"/>
      <c r="I35" s="141"/>
      <c r="J35" s="139"/>
      <c r="K35" s="132">
        <f t="shared" si="5"/>
        <v>0</v>
      </c>
      <c r="L35" s="144">
        <f t="shared" si="6"/>
        <v>0</v>
      </c>
      <c r="M35" s="145"/>
      <c r="N35" s="172"/>
      <c r="O35" s="172"/>
      <c r="P35" s="172"/>
      <c r="Q35" s="172">
        <f t="shared" si="4"/>
        <v>0</v>
      </c>
      <c r="R35" s="145"/>
      <c r="S35" s="145"/>
      <c r="T35" s="145"/>
      <c r="U35" s="52"/>
      <c r="V35" s="52"/>
      <c r="W35" s="52"/>
    </row>
    <row r="36" spans="2:23" s="56" customFormat="1" x14ac:dyDescent="0.3">
      <c r="B36" s="57"/>
      <c r="C36" s="127"/>
      <c r="D36" s="314"/>
      <c r="E36" s="314"/>
      <c r="F36" s="314"/>
      <c r="G36" s="314"/>
      <c r="H36" s="131"/>
      <c r="I36" s="141"/>
      <c r="J36" s="139"/>
      <c r="K36" s="132">
        <f t="shared" si="5"/>
        <v>0</v>
      </c>
      <c r="L36" s="144">
        <f t="shared" si="6"/>
        <v>0</v>
      </c>
      <c r="M36" s="145"/>
      <c r="N36" s="172"/>
      <c r="O36" s="172"/>
      <c r="P36" s="172"/>
      <c r="Q36" s="172">
        <f t="shared" si="4"/>
        <v>0</v>
      </c>
      <c r="R36" s="145"/>
      <c r="S36" s="145"/>
      <c r="T36" s="145"/>
      <c r="U36" s="52"/>
      <c r="V36" s="52"/>
      <c r="W36" s="52"/>
    </row>
    <row r="37" spans="2:23" s="56" customFormat="1" x14ac:dyDescent="0.3">
      <c r="B37" s="57"/>
      <c r="C37" s="127"/>
      <c r="D37" s="303"/>
      <c r="E37" s="303"/>
      <c r="F37" s="303"/>
      <c r="G37" s="303"/>
      <c r="H37" s="131"/>
      <c r="I37" s="141"/>
      <c r="J37" s="139"/>
      <c r="K37" s="132">
        <f t="shared" si="5"/>
        <v>0</v>
      </c>
      <c r="L37" s="144">
        <f t="shared" si="6"/>
        <v>0</v>
      </c>
      <c r="M37" s="145"/>
      <c r="N37" s="172"/>
      <c r="O37" s="172"/>
      <c r="P37" s="172"/>
      <c r="Q37" s="172">
        <f t="shared" si="4"/>
        <v>0</v>
      </c>
      <c r="R37" s="145"/>
      <c r="S37" s="145"/>
      <c r="T37" s="145"/>
      <c r="U37" s="52"/>
      <c r="V37" s="52"/>
      <c r="W37" s="52"/>
    </row>
    <row r="38" spans="2:23" s="56" customFormat="1" x14ac:dyDescent="0.3">
      <c r="B38" s="57"/>
      <c r="C38" s="127"/>
      <c r="D38" s="303"/>
      <c r="E38" s="303"/>
      <c r="F38" s="303"/>
      <c r="G38" s="303"/>
      <c r="H38" s="131"/>
      <c r="I38" s="141"/>
      <c r="J38" s="139"/>
      <c r="K38" s="132">
        <f t="shared" si="5"/>
        <v>0</v>
      </c>
      <c r="L38" s="144">
        <f t="shared" si="6"/>
        <v>0</v>
      </c>
      <c r="M38" s="145"/>
      <c r="N38" s="172"/>
      <c r="O38" s="172"/>
      <c r="P38" s="172"/>
      <c r="Q38" s="172">
        <f t="shared" si="4"/>
        <v>0</v>
      </c>
      <c r="R38" s="145"/>
      <c r="S38" s="145"/>
      <c r="T38" s="145"/>
      <c r="U38" s="52"/>
      <c r="V38" s="52"/>
      <c r="W38" s="52"/>
    </row>
    <row r="39" spans="2:23" s="56" customFormat="1" x14ac:dyDescent="0.3">
      <c r="B39" s="57"/>
      <c r="C39" s="127"/>
      <c r="D39" s="321"/>
      <c r="E39" s="322"/>
      <c r="F39" s="322"/>
      <c r="G39" s="323"/>
      <c r="H39" s="131"/>
      <c r="I39" s="141"/>
      <c r="J39" s="139"/>
      <c r="K39" s="132">
        <f t="shared" si="5"/>
        <v>0</v>
      </c>
      <c r="L39" s="144">
        <f t="shared" si="6"/>
        <v>0</v>
      </c>
      <c r="M39" s="145"/>
      <c r="N39" s="172"/>
      <c r="O39" s="172"/>
      <c r="P39" s="172"/>
      <c r="Q39" s="172">
        <f t="shared" si="4"/>
        <v>0</v>
      </c>
      <c r="R39" s="145"/>
      <c r="S39" s="145"/>
      <c r="T39" s="145"/>
      <c r="U39" s="52"/>
      <c r="V39" s="52"/>
      <c r="W39" s="52"/>
    </row>
    <row r="40" spans="2:23" s="56" customFormat="1" x14ac:dyDescent="0.3">
      <c r="B40" s="57"/>
      <c r="C40" s="127"/>
      <c r="D40" s="321"/>
      <c r="E40" s="322"/>
      <c r="F40" s="322"/>
      <c r="G40" s="323"/>
      <c r="H40" s="131"/>
      <c r="I40" s="141"/>
      <c r="J40" s="139"/>
      <c r="K40" s="132">
        <f t="shared" si="5"/>
        <v>0</v>
      </c>
      <c r="L40" s="144">
        <f t="shared" si="6"/>
        <v>0</v>
      </c>
      <c r="M40" s="145"/>
      <c r="N40" s="172"/>
      <c r="O40" s="172"/>
      <c r="P40" s="172"/>
      <c r="Q40" s="172">
        <f t="shared" si="4"/>
        <v>0</v>
      </c>
      <c r="R40" s="145"/>
      <c r="S40" s="145"/>
      <c r="T40" s="145"/>
      <c r="U40" s="52"/>
      <c r="V40" s="52"/>
      <c r="W40" s="52"/>
    </row>
    <row r="41" spans="2:23" s="56" customFormat="1" x14ac:dyDescent="0.3">
      <c r="B41" s="57"/>
      <c r="C41" s="127"/>
      <c r="D41" s="321"/>
      <c r="E41" s="322"/>
      <c r="F41" s="322"/>
      <c r="G41" s="323"/>
      <c r="H41" s="131"/>
      <c r="I41" s="141"/>
      <c r="J41" s="139"/>
      <c r="K41" s="132">
        <f t="shared" si="5"/>
        <v>0</v>
      </c>
      <c r="L41" s="144">
        <f t="shared" si="6"/>
        <v>0</v>
      </c>
      <c r="M41" s="145"/>
      <c r="N41" s="172"/>
      <c r="O41" s="172"/>
      <c r="P41" s="172"/>
      <c r="Q41" s="172">
        <f t="shared" si="4"/>
        <v>0</v>
      </c>
      <c r="R41" s="145"/>
      <c r="S41" s="145"/>
      <c r="T41" s="145"/>
      <c r="U41" s="52"/>
      <c r="V41" s="52"/>
      <c r="W41" s="52"/>
    </row>
    <row r="42" spans="2:23" s="56" customFormat="1" x14ac:dyDescent="0.3">
      <c r="B42" s="57"/>
      <c r="C42" s="127"/>
      <c r="D42" s="303"/>
      <c r="E42" s="303"/>
      <c r="F42" s="303"/>
      <c r="G42" s="303"/>
      <c r="H42" s="131"/>
      <c r="I42" s="141"/>
      <c r="J42" s="139"/>
      <c r="K42" s="132">
        <f t="shared" si="5"/>
        <v>0</v>
      </c>
      <c r="L42" s="144">
        <f t="shared" si="6"/>
        <v>0</v>
      </c>
      <c r="M42" s="145"/>
      <c r="N42" s="172"/>
      <c r="O42" s="172"/>
      <c r="P42" s="172"/>
      <c r="Q42" s="172">
        <f t="shared" si="4"/>
        <v>0</v>
      </c>
      <c r="R42" s="145"/>
      <c r="S42" s="145"/>
      <c r="T42" s="145"/>
      <c r="U42" s="52"/>
      <c r="V42" s="52"/>
      <c r="W42" s="52"/>
    </row>
    <row r="43" spans="2:23" s="56" customFormat="1" x14ac:dyDescent="0.3">
      <c r="B43" s="57"/>
      <c r="C43" s="127"/>
      <c r="D43" s="303"/>
      <c r="E43" s="303"/>
      <c r="F43" s="303"/>
      <c r="G43" s="303"/>
      <c r="H43" s="131"/>
      <c r="I43" s="141"/>
      <c r="J43" s="139"/>
      <c r="K43" s="132">
        <f t="shared" si="5"/>
        <v>0</v>
      </c>
      <c r="L43" s="144">
        <f t="shared" si="6"/>
        <v>0</v>
      </c>
      <c r="M43" s="145"/>
      <c r="N43" s="172"/>
      <c r="O43" s="172"/>
      <c r="P43" s="172"/>
      <c r="Q43" s="172">
        <f t="shared" si="4"/>
        <v>0</v>
      </c>
      <c r="R43" s="145"/>
      <c r="S43" s="145"/>
      <c r="T43" s="145"/>
      <c r="U43" s="52"/>
      <c r="V43" s="52"/>
      <c r="W43" s="52"/>
    </row>
    <row r="44" spans="2:23" s="56" customFormat="1" x14ac:dyDescent="0.3">
      <c r="B44" s="57"/>
      <c r="C44" s="127"/>
      <c r="D44" s="303"/>
      <c r="E44" s="303"/>
      <c r="F44" s="303"/>
      <c r="G44" s="303"/>
      <c r="H44" s="131"/>
      <c r="I44" s="141"/>
      <c r="J44" s="139"/>
      <c r="K44" s="132">
        <f t="shared" si="5"/>
        <v>0</v>
      </c>
      <c r="L44" s="144">
        <f t="shared" si="6"/>
        <v>0</v>
      </c>
      <c r="M44" s="145"/>
      <c r="N44" s="172"/>
      <c r="O44" s="172"/>
      <c r="P44" s="172"/>
      <c r="Q44" s="172">
        <f t="shared" si="4"/>
        <v>0</v>
      </c>
      <c r="R44" s="145"/>
      <c r="S44" s="145"/>
      <c r="T44" s="145"/>
      <c r="U44" s="52"/>
      <c r="V44" s="52"/>
      <c r="W44" s="52"/>
    </row>
    <row r="45" spans="2:23" ht="17.25" thickBot="1" x14ac:dyDescent="0.35">
      <c r="B45" s="54"/>
      <c r="C45" s="324" t="s">
        <v>5</v>
      </c>
      <c r="D45" s="325"/>
      <c r="E45" s="325"/>
      <c r="F45" s="325"/>
      <c r="G45" s="325"/>
      <c r="H45" s="325"/>
      <c r="I45" s="325"/>
      <c r="J45" s="326"/>
      <c r="K45" s="130">
        <f>SUM(K30:K44)</f>
        <v>0</v>
      </c>
      <c r="L45" s="144">
        <f>COUNTIF(L30:L44,1)</f>
        <v>0</v>
      </c>
    </row>
    <row r="46" spans="2:23" ht="30" customHeight="1" thickBot="1" x14ac:dyDescent="0.35">
      <c r="B46" s="54"/>
      <c r="C46" s="315" t="s">
        <v>142</v>
      </c>
      <c r="D46" s="316"/>
      <c r="E46" s="316"/>
      <c r="F46" s="316"/>
      <c r="G46" s="316"/>
      <c r="H46" s="316"/>
      <c r="I46" s="316"/>
      <c r="J46" s="316"/>
      <c r="K46" s="317"/>
      <c r="L46" s="144"/>
    </row>
    <row r="47" spans="2:23" ht="112.5" customHeight="1" thickBot="1" x14ac:dyDescent="0.35">
      <c r="B47" s="54"/>
      <c r="C47" s="311" t="s">
        <v>33</v>
      </c>
      <c r="D47" s="312"/>
      <c r="E47" s="312"/>
      <c r="F47" s="312"/>
      <c r="G47" s="312"/>
      <c r="H47" s="312"/>
      <c r="I47" s="312"/>
      <c r="J47" s="312"/>
      <c r="K47" s="313"/>
      <c r="L47" s="144"/>
    </row>
    <row r="48" spans="2:23" ht="17.25" thickBot="1" x14ac:dyDescent="0.35">
      <c r="B48" s="214"/>
      <c r="C48" s="215"/>
      <c r="D48" s="215"/>
      <c r="E48" s="215"/>
      <c r="F48" s="215"/>
      <c r="G48" s="215"/>
      <c r="H48" s="215"/>
      <c r="I48" s="215"/>
      <c r="J48" s="215"/>
      <c r="K48" s="215"/>
      <c r="L48" s="258"/>
    </row>
    <row r="49" spans="2:23" ht="12" customHeight="1" thickBot="1" x14ac:dyDescent="0.35"/>
    <row r="50" spans="2:23" ht="17.25" thickBot="1" x14ac:dyDescent="0.35">
      <c r="B50" s="270"/>
      <c r="C50" s="271"/>
      <c r="D50" s="36"/>
      <c r="E50" s="36"/>
      <c r="F50" s="36"/>
      <c r="G50" s="36"/>
      <c r="H50" s="53"/>
      <c r="I50" s="53"/>
      <c r="J50" s="53"/>
      <c r="K50" s="53"/>
      <c r="L50" s="381"/>
    </row>
    <row r="51" spans="2:23" ht="17.25" thickBot="1" x14ac:dyDescent="0.35">
      <c r="B51" s="54"/>
      <c r="C51" s="304" t="s">
        <v>76</v>
      </c>
      <c r="D51" s="305"/>
      <c r="E51" s="305"/>
      <c r="F51" s="305"/>
      <c r="G51" s="305"/>
      <c r="H51" s="305"/>
      <c r="I51" s="305"/>
      <c r="J51" s="305"/>
      <c r="K51" s="306"/>
      <c r="L51" s="144"/>
    </row>
    <row r="52" spans="2:23" ht="30" customHeight="1" x14ac:dyDescent="0.3">
      <c r="B52" s="54"/>
      <c r="C52" s="123" t="s">
        <v>64</v>
      </c>
      <c r="D52" s="307" t="s">
        <v>70</v>
      </c>
      <c r="E52" s="307"/>
      <c r="F52" s="307"/>
      <c r="G52" s="307"/>
      <c r="H52" s="125" t="s">
        <v>118</v>
      </c>
      <c r="I52" s="291" t="s">
        <v>71</v>
      </c>
      <c r="J52" s="292"/>
      <c r="K52" s="126" t="s">
        <v>72</v>
      </c>
      <c r="L52" s="144"/>
    </row>
    <row r="53" spans="2:23" x14ac:dyDescent="0.3">
      <c r="B53" s="54"/>
      <c r="C53" s="127">
        <v>1</v>
      </c>
      <c r="D53" s="299"/>
      <c r="E53" s="299"/>
      <c r="F53" s="299"/>
      <c r="G53" s="299"/>
      <c r="H53" s="119"/>
      <c r="I53" s="301"/>
      <c r="J53" s="302"/>
      <c r="K53" s="132">
        <f>H53*I53</f>
        <v>0</v>
      </c>
      <c r="L53" s="144"/>
    </row>
    <row r="54" spans="2:23" s="56" customFormat="1" x14ac:dyDescent="0.3">
      <c r="B54" s="57"/>
      <c r="C54" s="127">
        <v>2</v>
      </c>
      <c r="D54" s="299"/>
      <c r="E54" s="299"/>
      <c r="F54" s="299"/>
      <c r="G54" s="299"/>
      <c r="H54" s="119"/>
      <c r="I54" s="301"/>
      <c r="J54" s="302"/>
      <c r="K54" s="132">
        <f t="shared" ref="K54:K67" si="7">H54*I54</f>
        <v>0</v>
      </c>
      <c r="L54" s="382"/>
      <c r="M54" s="145"/>
      <c r="N54" s="145"/>
      <c r="O54" s="145"/>
      <c r="P54" s="145"/>
      <c r="Q54" s="145"/>
      <c r="R54" s="145"/>
      <c r="S54" s="145"/>
      <c r="T54" s="145"/>
      <c r="U54" s="52"/>
      <c r="V54" s="52"/>
      <c r="W54" s="52"/>
    </row>
    <row r="55" spans="2:23" s="56" customFormat="1" x14ac:dyDescent="0.3">
      <c r="B55" s="57"/>
      <c r="C55" s="127">
        <v>3</v>
      </c>
      <c r="D55" s="299"/>
      <c r="E55" s="299"/>
      <c r="F55" s="299"/>
      <c r="G55" s="299"/>
      <c r="H55" s="119"/>
      <c r="I55" s="301"/>
      <c r="J55" s="302"/>
      <c r="K55" s="132">
        <f t="shared" si="7"/>
        <v>0</v>
      </c>
      <c r="L55" s="382"/>
      <c r="M55" s="145"/>
      <c r="N55" s="145"/>
      <c r="O55" s="145"/>
      <c r="P55" s="145"/>
      <c r="Q55" s="145"/>
      <c r="R55" s="145"/>
      <c r="S55" s="145"/>
      <c r="T55" s="145"/>
      <c r="U55" s="52"/>
      <c r="V55" s="52"/>
      <c r="W55" s="52"/>
    </row>
    <row r="56" spans="2:23" s="56" customFormat="1" x14ac:dyDescent="0.3">
      <c r="B56" s="57"/>
      <c r="C56" s="127">
        <v>4</v>
      </c>
      <c r="D56" s="299"/>
      <c r="E56" s="299"/>
      <c r="F56" s="299"/>
      <c r="G56" s="299"/>
      <c r="H56" s="119"/>
      <c r="I56" s="301"/>
      <c r="J56" s="302"/>
      <c r="K56" s="132">
        <f t="shared" si="7"/>
        <v>0</v>
      </c>
      <c r="L56" s="382"/>
      <c r="M56" s="145"/>
      <c r="N56" s="145"/>
      <c r="O56" s="145"/>
      <c r="P56" s="145"/>
      <c r="Q56" s="145"/>
      <c r="R56" s="145"/>
      <c r="S56" s="145"/>
      <c r="T56" s="145"/>
      <c r="U56" s="52"/>
      <c r="V56" s="52"/>
      <c r="W56" s="52"/>
    </row>
    <row r="57" spans="2:23" s="56" customFormat="1" x14ac:dyDescent="0.3">
      <c r="B57" s="57"/>
      <c r="C57" s="127">
        <v>5</v>
      </c>
      <c r="D57" s="299"/>
      <c r="E57" s="299"/>
      <c r="F57" s="299"/>
      <c r="G57" s="299"/>
      <c r="H57" s="119"/>
      <c r="I57" s="301"/>
      <c r="J57" s="302"/>
      <c r="K57" s="132">
        <f t="shared" si="7"/>
        <v>0</v>
      </c>
      <c r="L57" s="382"/>
      <c r="M57" s="145"/>
      <c r="N57" s="145"/>
      <c r="O57" s="145"/>
      <c r="P57" s="145"/>
      <c r="Q57" s="145"/>
      <c r="R57" s="145"/>
      <c r="S57" s="145"/>
      <c r="T57" s="145"/>
      <c r="U57" s="52"/>
      <c r="V57" s="52"/>
      <c r="W57" s="52"/>
    </row>
    <row r="58" spans="2:23" s="56" customFormat="1" x14ac:dyDescent="0.3">
      <c r="B58" s="57"/>
      <c r="C58" s="127">
        <v>6</v>
      </c>
      <c r="D58" s="299"/>
      <c r="E58" s="299"/>
      <c r="F58" s="299"/>
      <c r="G58" s="299"/>
      <c r="H58" s="119"/>
      <c r="I58" s="301"/>
      <c r="J58" s="302"/>
      <c r="K58" s="132">
        <f t="shared" si="7"/>
        <v>0</v>
      </c>
      <c r="L58" s="382"/>
      <c r="M58" s="145"/>
      <c r="N58" s="145"/>
      <c r="O58" s="145"/>
      <c r="P58" s="145"/>
      <c r="Q58" s="145"/>
      <c r="R58" s="145"/>
      <c r="S58" s="145"/>
      <c r="T58" s="145"/>
      <c r="U58" s="52"/>
      <c r="V58" s="52"/>
      <c r="W58" s="52"/>
    </row>
    <row r="59" spans="2:23" s="56" customFormat="1" x14ac:dyDescent="0.3">
      <c r="B59" s="57"/>
      <c r="C59" s="127">
        <v>7</v>
      </c>
      <c r="D59" s="299"/>
      <c r="E59" s="299"/>
      <c r="F59" s="299"/>
      <c r="G59" s="299"/>
      <c r="H59" s="119"/>
      <c r="I59" s="301"/>
      <c r="J59" s="302"/>
      <c r="K59" s="132">
        <f t="shared" si="7"/>
        <v>0</v>
      </c>
      <c r="L59" s="382"/>
      <c r="M59" s="145"/>
      <c r="N59" s="145"/>
      <c r="O59" s="145"/>
      <c r="P59" s="145"/>
      <c r="Q59" s="145"/>
      <c r="R59" s="145"/>
      <c r="S59" s="145"/>
      <c r="T59" s="145"/>
      <c r="U59" s="52"/>
      <c r="V59" s="52"/>
      <c r="W59" s="52"/>
    </row>
    <row r="60" spans="2:23" s="56" customFormat="1" x14ac:dyDescent="0.3">
      <c r="B60" s="57"/>
      <c r="C60" s="127">
        <v>8</v>
      </c>
      <c r="D60" s="300"/>
      <c r="E60" s="300"/>
      <c r="F60" s="300"/>
      <c r="G60" s="300"/>
      <c r="H60" s="119"/>
      <c r="I60" s="301"/>
      <c r="J60" s="302"/>
      <c r="K60" s="132">
        <f t="shared" ref="K60:K65" si="8">H60*I60</f>
        <v>0</v>
      </c>
      <c r="L60" s="382"/>
      <c r="M60" s="145"/>
      <c r="N60" s="145"/>
      <c r="O60" s="145"/>
      <c r="P60" s="145"/>
      <c r="Q60" s="145"/>
      <c r="R60" s="145"/>
      <c r="S60" s="145"/>
      <c r="T60" s="145"/>
      <c r="U60" s="52"/>
      <c r="V60" s="52"/>
      <c r="W60" s="52"/>
    </row>
    <row r="61" spans="2:23" s="56" customFormat="1" x14ac:dyDescent="0.3">
      <c r="B61" s="57"/>
      <c r="C61" s="127">
        <v>9</v>
      </c>
      <c r="D61" s="300"/>
      <c r="E61" s="300"/>
      <c r="F61" s="300"/>
      <c r="G61" s="300"/>
      <c r="H61" s="119"/>
      <c r="I61" s="301"/>
      <c r="J61" s="302"/>
      <c r="K61" s="132">
        <f t="shared" si="8"/>
        <v>0</v>
      </c>
      <c r="L61" s="382"/>
      <c r="M61" s="145"/>
      <c r="N61" s="145"/>
      <c r="O61" s="145"/>
      <c r="P61" s="145"/>
      <c r="Q61" s="145"/>
      <c r="R61" s="145"/>
      <c r="S61" s="145"/>
      <c r="T61" s="145"/>
      <c r="U61" s="52"/>
      <c r="V61" s="52"/>
      <c r="W61" s="52"/>
    </row>
    <row r="62" spans="2:23" s="56" customFormat="1" x14ac:dyDescent="0.3">
      <c r="B62" s="57"/>
      <c r="C62" s="127">
        <v>10</v>
      </c>
      <c r="D62" s="300"/>
      <c r="E62" s="300"/>
      <c r="F62" s="300"/>
      <c r="G62" s="300"/>
      <c r="H62" s="119"/>
      <c r="I62" s="301"/>
      <c r="J62" s="302"/>
      <c r="K62" s="132">
        <f t="shared" si="8"/>
        <v>0</v>
      </c>
      <c r="L62" s="382"/>
      <c r="M62" s="145"/>
      <c r="N62" s="145"/>
      <c r="O62" s="145"/>
      <c r="P62" s="145"/>
      <c r="Q62" s="145"/>
      <c r="R62" s="145"/>
      <c r="S62" s="145"/>
      <c r="T62" s="145"/>
      <c r="U62" s="52"/>
      <c r="V62" s="52"/>
      <c r="W62" s="52"/>
    </row>
    <row r="63" spans="2:23" s="56" customFormat="1" x14ac:dyDescent="0.3">
      <c r="B63" s="57"/>
      <c r="C63" s="127">
        <v>11</v>
      </c>
      <c r="D63" s="300"/>
      <c r="E63" s="300"/>
      <c r="F63" s="300"/>
      <c r="G63" s="300"/>
      <c r="H63" s="119"/>
      <c r="I63" s="301"/>
      <c r="J63" s="302"/>
      <c r="K63" s="132">
        <f t="shared" si="8"/>
        <v>0</v>
      </c>
      <c r="L63" s="382"/>
      <c r="M63" s="145"/>
      <c r="N63" s="145"/>
      <c r="O63" s="145"/>
      <c r="P63" s="145"/>
      <c r="Q63" s="145"/>
      <c r="R63" s="145"/>
      <c r="S63" s="145"/>
      <c r="T63" s="145"/>
      <c r="U63" s="52"/>
      <c r="V63" s="52"/>
      <c r="W63" s="52"/>
    </row>
    <row r="64" spans="2:23" s="56" customFormat="1" x14ac:dyDescent="0.3">
      <c r="B64" s="57"/>
      <c r="C64" s="127">
        <v>12</v>
      </c>
      <c r="D64" s="300"/>
      <c r="E64" s="300"/>
      <c r="F64" s="300"/>
      <c r="G64" s="300"/>
      <c r="H64" s="119"/>
      <c r="I64" s="301"/>
      <c r="J64" s="302"/>
      <c r="K64" s="132">
        <f t="shared" si="8"/>
        <v>0</v>
      </c>
      <c r="L64" s="382"/>
      <c r="M64" s="145"/>
      <c r="N64" s="145"/>
      <c r="O64" s="145"/>
      <c r="P64" s="145"/>
      <c r="Q64" s="145"/>
      <c r="R64" s="145"/>
      <c r="S64" s="145"/>
      <c r="T64" s="145"/>
      <c r="U64" s="52"/>
      <c r="V64" s="52"/>
      <c r="W64" s="52"/>
    </row>
    <row r="65" spans="1:23" s="56" customFormat="1" x14ac:dyDescent="0.3">
      <c r="B65" s="57"/>
      <c r="C65" s="127">
        <v>13</v>
      </c>
      <c r="D65" s="300"/>
      <c r="E65" s="300"/>
      <c r="F65" s="300"/>
      <c r="G65" s="300"/>
      <c r="H65" s="119"/>
      <c r="I65" s="301"/>
      <c r="J65" s="302"/>
      <c r="K65" s="132">
        <f t="shared" si="8"/>
        <v>0</v>
      </c>
      <c r="L65" s="382"/>
      <c r="M65" s="145"/>
      <c r="N65" s="145"/>
      <c r="O65" s="145"/>
      <c r="P65" s="145"/>
      <c r="Q65" s="145"/>
      <c r="R65" s="145"/>
      <c r="S65" s="145"/>
      <c r="T65" s="145"/>
      <c r="U65" s="52"/>
      <c r="V65" s="52"/>
      <c r="W65" s="52"/>
    </row>
    <row r="66" spans="1:23" s="56" customFormat="1" x14ac:dyDescent="0.3">
      <c r="B66" s="57"/>
      <c r="C66" s="127">
        <v>14</v>
      </c>
      <c r="D66" s="300"/>
      <c r="E66" s="300"/>
      <c r="F66" s="300"/>
      <c r="G66" s="300"/>
      <c r="H66" s="119"/>
      <c r="I66" s="301"/>
      <c r="J66" s="302"/>
      <c r="K66" s="132">
        <f t="shared" si="7"/>
        <v>0</v>
      </c>
      <c r="L66" s="382"/>
      <c r="M66" s="145"/>
      <c r="N66" s="145"/>
      <c r="O66" s="145"/>
      <c r="P66" s="145"/>
      <c r="Q66" s="145"/>
      <c r="R66" s="145"/>
      <c r="S66" s="145"/>
      <c r="T66" s="145"/>
      <c r="U66" s="52"/>
      <c r="V66" s="52"/>
      <c r="W66" s="52"/>
    </row>
    <row r="67" spans="1:23" s="56" customFormat="1" x14ac:dyDescent="0.3">
      <c r="B67" s="57"/>
      <c r="C67" s="127">
        <v>15</v>
      </c>
      <c r="D67" s="300"/>
      <c r="E67" s="300"/>
      <c r="F67" s="300"/>
      <c r="G67" s="300"/>
      <c r="H67" s="119"/>
      <c r="I67" s="301"/>
      <c r="J67" s="302"/>
      <c r="K67" s="132">
        <f t="shared" si="7"/>
        <v>0</v>
      </c>
      <c r="L67" s="382"/>
      <c r="M67" s="145"/>
      <c r="N67" s="145"/>
      <c r="O67" s="145"/>
      <c r="P67" s="145"/>
      <c r="Q67" s="145"/>
      <c r="R67" s="145"/>
      <c r="S67" s="145"/>
      <c r="T67" s="145"/>
      <c r="U67" s="52"/>
      <c r="V67" s="52"/>
      <c r="W67" s="52"/>
    </row>
    <row r="68" spans="1:23" ht="17.25" thickBot="1" x14ac:dyDescent="0.35">
      <c r="B68" s="54"/>
      <c r="C68" s="324" t="s">
        <v>5</v>
      </c>
      <c r="D68" s="325"/>
      <c r="E68" s="325"/>
      <c r="F68" s="325"/>
      <c r="G68" s="325"/>
      <c r="H68" s="325"/>
      <c r="I68" s="325"/>
      <c r="J68" s="326"/>
      <c r="K68" s="130">
        <f>SUM(K53:K67)</f>
        <v>0</v>
      </c>
      <c r="L68" s="144"/>
    </row>
    <row r="69" spans="1:23" ht="17.25" thickBot="1" x14ac:dyDescent="0.35">
      <c r="B69" s="54"/>
      <c r="C69" s="308" t="s">
        <v>120</v>
      </c>
      <c r="D69" s="309"/>
      <c r="E69" s="309"/>
      <c r="F69" s="309"/>
      <c r="G69" s="309"/>
      <c r="H69" s="309"/>
      <c r="I69" s="309"/>
      <c r="J69" s="309"/>
      <c r="K69" s="310"/>
      <c r="L69" s="144"/>
    </row>
    <row r="70" spans="1:23" ht="112.5" customHeight="1" thickBot="1" x14ac:dyDescent="0.35">
      <c r="B70" s="54"/>
      <c r="C70" s="311" t="s">
        <v>33</v>
      </c>
      <c r="D70" s="312"/>
      <c r="E70" s="312"/>
      <c r="F70" s="312"/>
      <c r="G70" s="312"/>
      <c r="H70" s="312"/>
      <c r="I70" s="312"/>
      <c r="J70" s="312"/>
      <c r="K70" s="313"/>
      <c r="L70" s="144"/>
    </row>
    <row r="71" spans="1:23" ht="17.25" thickBot="1" x14ac:dyDescent="0.35">
      <c r="B71" s="214"/>
      <c r="C71" s="215"/>
      <c r="D71" s="215"/>
      <c r="E71" s="215"/>
      <c r="F71" s="215"/>
      <c r="G71" s="215"/>
      <c r="H71" s="215"/>
      <c r="I71" s="215"/>
      <c r="J71" s="215"/>
      <c r="K71" s="215"/>
      <c r="L71" s="258"/>
    </row>
    <row r="72" spans="1:23" ht="13.5" customHeight="1" thickBot="1" x14ac:dyDescent="0.3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383"/>
      <c r="M72" s="116"/>
    </row>
    <row r="73" spans="1:23" ht="17.25" thickBot="1" x14ac:dyDescent="0.35">
      <c r="B73" s="270"/>
      <c r="C73" s="271"/>
      <c r="D73" s="36"/>
      <c r="E73" s="36"/>
      <c r="F73" s="36"/>
      <c r="G73" s="36"/>
      <c r="H73" s="53"/>
      <c r="I73" s="53"/>
      <c r="J73" s="53"/>
      <c r="K73" s="53"/>
      <c r="L73" s="381"/>
    </row>
    <row r="74" spans="1:23" ht="17.25" thickBot="1" x14ac:dyDescent="0.35">
      <c r="B74" s="54"/>
      <c r="C74" s="304" t="s">
        <v>77</v>
      </c>
      <c r="D74" s="305"/>
      <c r="E74" s="305"/>
      <c r="F74" s="305"/>
      <c r="G74" s="305"/>
      <c r="H74" s="305"/>
      <c r="I74" s="305"/>
      <c r="J74" s="305"/>
      <c r="K74" s="306"/>
      <c r="L74" s="144"/>
    </row>
    <row r="75" spans="1:23" ht="30" customHeight="1" x14ac:dyDescent="0.3">
      <c r="B75" s="54"/>
      <c r="C75" s="123" t="s">
        <v>64</v>
      </c>
      <c r="D75" s="307" t="s">
        <v>74</v>
      </c>
      <c r="E75" s="307"/>
      <c r="F75" s="307"/>
      <c r="G75" s="307"/>
      <c r="H75" s="125" t="s">
        <v>118</v>
      </c>
      <c r="I75" s="291" t="s">
        <v>71</v>
      </c>
      <c r="J75" s="292"/>
      <c r="K75" s="126" t="s">
        <v>73</v>
      </c>
      <c r="L75" s="144"/>
    </row>
    <row r="76" spans="1:23" x14ac:dyDescent="0.3">
      <c r="B76" s="54"/>
      <c r="C76" s="127"/>
      <c r="D76" s="299"/>
      <c r="E76" s="299"/>
      <c r="F76" s="299"/>
      <c r="G76" s="299"/>
      <c r="H76" s="119"/>
      <c r="I76" s="301"/>
      <c r="J76" s="302"/>
      <c r="K76" s="132">
        <f>H76*I76</f>
        <v>0</v>
      </c>
      <c r="L76" s="144" t="e">
        <f>IF(K76/I76&gt;3500,1,0)</f>
        <v>#DIV/0!</v>
      </c>
    </row>
    <row r="77" spans="1:23" s="56" customFormat="1" x14ac:dyDescent="0.3">
      <c r="B77" s="57"/>
      <c r="C77" s="127"/>
      <c r="D77" s="299"/>
      <c r="E77" s="299"/>
      <c r="F77" s="299"/>
      <c r="G77" s="299"/>
      <c r="H77" s="119"/>
      <c r="I77" s="301"/>
      <c r="J77" s="302"/>
      <c r="K77" s="132">
        <f>H77*I77</f>
        <v>0</v>
      </c>
      <c r="L77" s="144" t="e">
        <f t="shared" ref="L77:L90" si="9">IF(K77/I77&gt;3500,1,0)</f>
        <v>#DIV/0!</v>
      </c>
      <c r="M77" s="145"/>
      <c r="N77" s="145"/>
      <c r="O77" s="145"/>
      <c r="P77" s="145"/>
      <c r="Q77" s="145"/>
      <c r="R77" s="145"/>
      <c r="S77" s="145"/>
      <c r="T77" s="145"/>
      <c r="U77" s="52"/>
      <c r="V77" s="52"/>
      <c r="W77" s="52"/>
    </row>
    <row r="78" spans="1:23" s="56" customFormat="1" x14ac:dyDescent="0.3">
      <c r="B78" s="57"/>
      <c r="C78" s="127"/>
      <c r="D78" s="299"/>
      <c r="E78" s="299"/>
      <c r="F78" s="299"/>
      <c r="G78" s="299"/>
      <c r="H78" s="119"/>
      <c r="I78" s="301"/>
      <c r="J78" s="302"/>
      <c r="K78" s="132">
        <f>H78*I78</f>
        <v>0</v>
      </c>
      <c r="L78" s="144" t="e">
        <f t="shared" si="9"/>
        <v>#DIV/0!</v>
      </c>
      <c r="M78" s="145"/>
      <c r="N78" s="145"/>
      <c r="O78" s="145"/>
      <c r="P78" s="145"/>
      <c r="Q78" s="145"/>
      <c r="R78" s="145"/>
      <c r="S78" s="145"/>
      <c r="T78" s="145"/>
      <c r="U78" s="52"/>
      <c r="V78" s="52"/>
      <c r="W78" s="52"/>
    </row>
    <row r="79" spans="1:23" s="56" customFormat="1" x14ac:dyDescent="0.3">
      <c r="B79" s="57"/>
      <c r="C79" s="127"/>
      <c r="D79" s="299"/>
      <c r="E79" s="299"/>
      <c r="F79" s="299"/>
      <c r="G79" s="299"/>
      <c r="H79" s="119"/>
      <c r="I79" s="301"/>
      <c r="J79" s="302"/>
      <c r="K79" s="132">
        <f>H79*I79</f>
        <v>0</v>
      </c>
      <c r="L79" s="144" t="e">
        <f t="shared" si="9"/>
        <v>#DIV/0!</v>
      </c>
      <c r="M79" s="145"/>
      <c r="N79" s="145"/>
      <c r="O79" s="145"/>
      <c r="P79" s="145"/>
      <c r="Q79" s="145"/>
      <c r="R79" s="145"/>
      <c r="S79" s="145"/>
      <c r="T79" s="145"/>
      <c r="U79" s="52"/>
      <c r="V79" s="52"/>
      <c r="W79" s="52"/>
    </row>
    <row r="80" spans="1:23" s="56" customFormat="1" x14ac:dyDescent="0.3">
      <c r="B80" s="57"/>
      <c r="C80" s="127"/>
      <c r="D80" s="299"/>
      <c r="E80" s="299"/>
      <c r="F80" s="299"/>
      <c r="G80" s="299"/>
      <c r="H80" s="119"/>
      <c r="I80" s="301"/>
      <c r="J80" s="302"/>
      <c r="K80" s="132">
        <f t="shared" ref="K80:K87" si="10">H80*I80</f>
        <v>0</v>
      </c>
      <c r="L80" s="144" t="e">
        <f t="shared" si="9"/>
        <v>#DIV/0!</v>
      </c>
      <c r="M80" s="145"/>
      <c r="N80" s="145"/>
      <c r="O80" s="145"/>
      <c r="P80" s="145"/>
      <c r="Q80" s="145" t="s">
        <v>147</v>
      </c>
      <c r="R80" s="145"/>
      <c r="S80" s="145"/>
      <c r="T80" s="145"/>
      <c r="U80" s="52"/>
      <c r="V80" s="52"/>
      <c r="W80" s="52"/>
    </row>
    <row r="81" spans="2:23" s="56" customFormat="1" x14ac:dyDescent="0.3">
      <c r="B81" s="57"/>
      <c r="C81" s="127"/>
      <c r="D81" s="299"/>
      <c r="E81" s="299"/>
      <c r="F81" s="299"/>
      <c r="G81" s="299"/>
      <c r="H81" s="119"/>
      <c r="I81" s="301"/>
      <c r="J81" s="302"/>
      <c r="K81" s="132">
        <f t="shared" si="10"/>
        <v>0</v>
      </c>
      <c r="L81" s="144" t="e">
        <f t="shared" si="9"/>
        <v>#DIV/0!</v>
      </c>
      <c r="M81" s="145"/>
      <c r="N81" s="145"/>
      <c r="O81" s="145"/>
      <c r="P81" s="145"/>
      <c r="Q81" s="145"/>
      <c r="R81" s="145"/>
      <c r="S81" s="145"/>
      <c r="T81" s="145"/>
      <c r="U81" s="52"/>
      <c r="V81" s="52"/>
      <c r="W81" s="52"/>
    </row>
    <row r="82" spans="2:23" s="56" customFormat="1" x14ac:dyDescent="0.3">
      <c r="B82" s="57"/>
      <c r="C82" s="127"/>
      <c r="D82" s="299"/>
      <c r="E82" s="299"/>
      <c r="F82" s="299"/>
      <c r="G82" s="299"/>
      <c r="H82" s="119"/>
      <c r="I82" s="301"/>
      <c r="J82" s="302"/>
      <c r="K82" s="132">
        <f t="shared" si="10"/>
        <v>0</v>
      </c>
      <c r="L82" s="144" t="e">
        <f t="shared" si="9"/>
        <v>#DIV/0!</v>
      </c>
      <c r="M82" s="145"/>
      <c r="N82" s="145"/>
      <c r="O82" s="145"/>
      <c r="P82" s="145"/>
      <c r="Q82" s="145"/>
      <c r="R82" s="145"/>
      <c r="S82" s="145"/>
      <c r="T82" s="145"/>
      <c r="U82" s="52"/>
      <c r="V82" s="52"/>
      <c r="W82" s="52"/>
    </row>
    <row r="83" spans="2:23" s="56" customFormat="1" x14ac:dyDescent="0.3">
      <c r="B83" s="57"/>
      <c r="C83" s="127"/>
      <c r="D83" s="299"/>
      <c r="E83" s="299"/>
      <c r="F83" s="299"/>
      <c r="G83" s="299"/>
      <c r="H83" s="119"/>
      <c r="I83" s="301"/>
      <c r="J83" s="302"/>
      <c r="K83" s="132">
        <f>H83*I83</f>
        <v>0</v>
      </c>
      <c r="L83" s="144" t="e">
        <f t="shared" si="9"/>
        <v>#DIV/0!</v>
      </c>
      <c r="M83" s="145"/>
      <c r="N83" s="145"/>
      <c r="O83" s="145"/>
      <c r="P83" s="145"/>
      <c r="Q83" s="145"/>
      <c r="R83" s="145"/>
      <c r="S83" s="145"/>
      <c r="T83" s="145"/>
      <c r="U83" s="52"/>
      <c r="V83" s="52"/>
      <c r="W83" s="52"/>
    </row>
    <row r="84" spans="2:23" s="56" customFormat="1" x14ac:dyDescent="0.3">
      <c r="B84" s="57"/>
      <c r="C84" s="127"/>
      <c r="D84" s="300"/>
      <c r="E84" s="300"/>
      <c r="F84" s="300"/>
      <c r="G84" s="300"/>
      <c r="H84" s="119"/>
      <c r="I84" s="301"/>
      <c r="J84" s="302"/>
      <c r="K84" s="132">
        <f t="shared" si="10"/>
        <v>0</v>
      </c>
      <c r="L84" s="144" t="e">
        <f t="shared" si="9"/>
        <v>#DIV/0!</v>
      </c>
      <c r="M84" s="145"/>
      <c r="N84" s="145"/>
      <c r="O84" s="145"/>
      <c r="P84" s="145"/>
      <c r="Q84" s="145"/>
      <c r="R84" s="145"/>
      <c r="S84" s="145"/>
      <c r="T84" s="145"/>
      <c r="U84" s="52"/>
      <c r="V84" s="52"/>
      <c r="W84" s="52"/>
    </row>
    <row r="85" spans="2:23" s="56" customFormat="1" x14ac:dyDescent="0.3">
      <c r="B85" s="57"/>
      <c r="C85" s="127"/>
      <c r="D85" s="300"/>
      <c r="E85" s="300"/>
      <c r="F85" s="300"/>
      <c r="G85" s="300"/>
      <c r="H85" s="119"/>
      <c r="I85" s="301"/>
      <c r="J85" s="302"/>
      <c r="K85" s="132">
        <f>H85*I85</f>
        <v>0</v>
      </c>
      <c r="L85" s="144" t="e">
        <f t="shared" si="9"/>
        <v>#DIV/0!</v>
      </c>
      <c r="M85" s="145"/>
      <c r="N85" s="145"/>
      <c r="O85" s="145"/>
      <c r="P85" s="145"/>
      <c r="Q85" s="145"/>
      <c r="R85" s="145"/>
      <c r="S85" s="145"/>
      <c r="T85" s="145"/>
      <c r="U85" s="52"/>
      <c r="V85" s="52"/>
      <c r="W85" s="52"/>
    </row>
    <row r="86" spans="2:23" s="56" customFormat="1" x14ac:dyDescent="0.3">
      <c r="B86" s="57"/>
      <c r="C86" s="127"/>
      <c r="D86" s="300"/>
      <c r="E86" s="300"/>
      <c r="F86" s="300"/>
      <c r="G86" s="300"/>
      <c r="H86" s="119"/>
      <c r="I86" s="301"/>
      <c r="J86" s="302"/>
      <c r="K86" s="132">
        <f t="shared" si="10"/>
        <v>0</v>
      </c>
      <c r="L86" s="144" t="e">
        <f t="shared" si="9"/>
        <v>#DIV/0!</v>
      </c>
      <c r="M86" s="145"/>
      <c r="N86" s="145"/>
      <c r="O86" s="145"/>
      <c r="P86" s="145"/>
      <c r="Q86" s="145"/>
      <c r="R86" s="145"/>
      <c r="S86" s="145"/>
      <c r="T86" s="145"/>
      <c r="U86" s="52"/>
      <c r="V86" s="52"/>
      <c r="W86" s="52"/>
    </row>
    <row r="87" spans="2:23" s="56" customFormat="1" x14ac:dyDescent="0.3">
      <c r="B87" s="57"/>
      <c r="C87" s="127"/>
      <c r="D87" s="300"/>
      <c r="E87" s="300"/>
      <c r="F87" s="300"/>
      <c r="G87" s="300"/>
      <c r="H87" s="119"/>
      <c r="I87" s="301"/>
      <c r="J87" s="302"/>
      <c r="K87" s="132">
        <f t="shared" si="10"/>
        <v>0</v>
      </c>
      <c r="L87" s="144" t="e">
        <f t="shared" si="9"/>
        <v>#DIV/0!</v>
      </c>
      <c r="M87" s="145"/>
      <c r="N87" s="145"/>
      <c r="O87" s="145"/>
      <c r="P87" s="145"/>
      <c r="Q87" s="145"/>
      <c r="R87" s="145"/>
      <c r="S87" s="145"/>
      <c r="T87" s="145"/>
      <c r="U87" s="52"/>
      <c r="V87" s="52"/>
      <c r="W87" s="52"/>
    </row>
    <row r="88" spans="2:23" s="56" customFormat="1" x14ac:dyDescent="0.3">
      <c r="B88" s="57"/>
      <c r="C88" s="127"/>
      <c r="D88" s="300"/>
      <c r="E88" s="300"/>
      <c r="F88" s="300"/>
      <c r="G88" s="300"/>
      <c r="H88" s="119"/>
      <c r="I88" s="301"/>
      <c r="J88" s="302"/>
      <c r="K88" s="132">
        <f>H88*I88</f>
        <v>0</v>
      </c>
      <c r="L88" s="144" t="e">
        <f t="shared" si="9"/>
        <v>#DIV/0!</v>
      </c>
      <c r="M88" s="145"/>
      <c r="N88" s="145"/>
      <c r="O88" s="145"/>
      <c r="P88" s="145"/>
      <c r="Q88" s="145"/>
      <c r="R88" s="145"/>
      <c r="S88" s="145"/>
      <c r="T88" s="145"/>
      <c r="U88" s="52"/>
      <c r="V88" s="52"/>
      <c r="W88" s="52"/>
    </row>
    <row r="89" spans="2:23" s="56" customFormat="1" x14ac:dyDescent="0.3">
      <c r="B89" s="57"/>
      <c r="C89" s="127"/>
      <c r="D89" s="300"/>
      <c r="E89" s="300"/>
      <c r="F89" s="300"/>
      <c r="G89" s="300"/>
      <c r="H89" s="119"/>
      <c r="I89" s="301"/>
      <c r="J89" s="302"/>
      <c r="K89" s="132">
        <f>H89*I89</f>
        <v>0</v>
      </c>
      <c r="L89" s="144" t="e">
        <f t="shared" si="9"/>
        <v>#DIV/0!</v>
      </c>
      <c r="M89" s="145"/>
      <c r="N89" s="145"/>
      <c r="O89" s="145"/>
      <c r="P89" s="145"/>
      <c r="Q89" s="145"/>
      <c r="R89" s="145"/>
      <c r="S89" s="145"/>
      <c r="T89" s="145"/>
      <c r="U89" s="52"/>
      <c r="V89" s="52"/>
      <c r="W89" s="52"/>
    </row>
    <row r="90" spans="2:23" s="56" customFormat="1" x14ac:dyDescent="0.3">
      <c r="B90" s="57"/>
      <c r="C90" s="127"/>
      <c r="D90" s="300"/>
      <c r="E90" s="300"/>
      <c r="F90" s="300"/>
      <c r="G90" s="300"/>
      <c r="H90" s="119"/>
      <c r="I90" s="301"/>
      <c r="J90" s="302"/>
      <c r="K90" s="132">
        <f>H90*I90</f>
        <v>0</v>
      </c>
      <c r="L90" s="144" t="e">
        <f t="shared" si="9"/>
        <v>#DIV/0!</v>
      </c>
      <c r="M90" s="145"/>
      <c r="N90" s="145"/>
      <c r="O90" s="145"/>
      <c r="P90" s="145"/>
      <c r="Q90" s="145"/>
      <c r="R90" s="145"/>
      <c r="S90" s="145"/>
      <c r="T90" s="145"/>
      <c r="U90" s="52"/>
      <c r="V90" s="52"/>
      <c r="W90" s="52"/>
    </row>
    <row r="91" spans="2:23" ht="17.25" thickBot="1" x14ac:dyDescent="0.35">
      <c r="B91" s="54"/>
      <c r="C91" s="324" t="s">
        <v>5</v>
      </c>
      <c r="D91" s="325"/>
      <c r="E91" s="325"/>
      <c r="F91" s="325"/>
      <c r="G91" s="325"/>
      <c r="H91" s="325"/>
      <c r="I91" s="325"/>
      <c r="J91" s="326"/>
      <c r="K91" s="130">
        <f>SUM(K76:K90)</f>
        <v>0</v>
      </c>
      <c r="L91" s="144"/>
    </row>
    <row r="92" spans="2:23" ht="16.5" customHeight="1" thickBot="1" x14ac:dyDescent="0.35">
      <c r="B92" s="54"/>
      <c r="C92" s="315" t="s">
        <v>84</v>
      </c>
      <c r="D92" s="316"/>
      <c r="E92" s="316"/>
      <c r="F92" s="316"/>
      <c r="G92" s="316"/>
      <c r="H92" s="316"/>
      <c r="I92" s="316"/>
      <c r="J92" s="316"/>
      <c r="K92" s="317"/>
      <c r="L92" s="144">
        <f>COUNTIF(L76:L91,1)</f>
        <v>0</v>
      </c>
    </row>
    <row r="93" spans="2:23" ht="112.5" customHeight="1" thickBot="1" x14ac:dyDescent="0.35">
      <c r="B93" s="54"/>
      <c r="C93" s="311" t="s">
        <v>33</v>
      </c>
      <c r="D93" s="312"/>
      <c r="E93" s="312"/>
      <c r="F93" s="312"/>
      <c r="G93" s="312"/>
      <c r="H93" s="312"/>
      <c r="I93" s="312"/>
      <c r="J93" s="312"/>
      <c r="K93" s="313"/>
      <c r="L93" s="144"/>
    </row>
    <row r="94" spans="2:23" ht="17.25" thickBot="1" x14ac:dyDescent="0.3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58"/>
    </row>
    <row r="95" spans="2:23" ht="11.25" customHeight="1" thickBot="1" x14ac:dyDescent="0.35"/>
    <row r="96" spans="2:23" ht="17.25" thickBot="1" x14ac:dyDescent="0.35">
      <c r="B96" s="270"/>
      <c r="C96" s="271"/>
      <c r="D96" s="36"/>
      <c r="E96" s="36"/>
      <c r="F96" s="36"/>
      <c r="G96" s="36"/>
      <c r="H96" s="53"/>
      <c r="I96" s="53"/>
      <c r="J96" s="53"/>
      <c r="K96" s="53"/>
      <c r="L96" s="381"/>
    </row>
    <row r="97" spans="2:23" ht="17.25" thickBot="1" x14ac:dyDescent="0.35">
      <c r="B97" s="54"/>
      <c r="C97" s="304" t="s">
        <v>97</v>
      </c>
      <c r="D97" s="305"/>
      <c r="E97" s="305"/>
      <c r="F97" s="305"/>
      <c r="G97" s="305"/>
      <c r="H97" s="305"/>
      <c r="I97" s="305"/>
      <c r="J97" s="305"/>
      <c r="K97" s="306"/>
      <c r="L97" s="144"/>
    </row>
    <row r="98" spans="2:23" ht="30" x14ac:dyDescent="0.3">
      <c r="B98" s="54"/>
      <c r="C98" s="123" t="s">
        <v>64</v>
      </c>
      <c r="D98" s="307" t="s">
        <v>74</v>
      </c>
      <c r="E98" s="307"/>
      <c r="F98" s="307"/>
      <c r="G98" s="307"/>
      <c r="H98" s="125" t="s">
        <v>78</v>
      </c>
      <c r="I98" s="291" t="s">
        <v>71</v>
      </c>
      <c r="J98" s="292"/>
      <c r="K98" s="126" t="s">
        <v>79</v>
      </c>
      <c r="L98" s="144"/>
    </row>
    <row r="99" spans="2:23" x14ac:dyDescent="0.3">
      <c r="B99" s="54"/>
      <c r="C99" s="127"/>
      <c r="D99" s="299"/>
      <c r="E99" s="299"/>
      <c r="F99" s="299"/>
      <c r="G99" s="299"/>
      <c r="H99" s="119"/>
      <c r="I99" s="301"/>
      <c r="J99" s="302"/>
      <c r="K99" s="132">
        <f t="shared" ref="K99:K113" si="11">H99*I99</f>
        <v>0</v>
      </c>
      <c r="L99" s="144"/>
    </row>
    <row r="100" spans="2:23" s="56" customFormat="1" x14ac:dyDescent="0.3">
      <c r="B100" s="57"/>
      <c r="C100" s="127"/>
      <c r="D100" s="299"/>
      <c r="E100" s="299"/>
      <c r="F100" s="299"/>
      <c r="G100" s="299"/>
      <c r="H100" s="119"/>
      <c r="I100" s="301"/>
      <c r="J100" s="302"/>
      <c r="K100" s="132">
        <f t="shared" si="11"/>
        <v>0</v>
      </c>
      <c r="L100" s="382"/>
      <c r="M100" s="145"/>
      <c r="N100" s="145"/>
      <c r="O100" s="145"/>
      <c r="P100" s="145"/>
      <c r="Q100" s="145"/>
      <c r="R100" s="145"/>
      <c r="S100" s="145"/>
      <c r="T100" s="145"/>
      <c r="U100" s="52"/>
      <c r="V100" s="52"/>
      <c r="W100" s="52"/>
    </row>
    <row r="101" spans="2:23" s="56" customFormat="1" x14ac:dyDescent="0.3">
      <c r="B101" s="57"/>
      <c r="C101" s="127"/>
      <c r="D101" s="299"/>
      <c r="E101" s="299"/>
      <c r="F101" s="299"/>
      <c r="G101" s="299"/>
      <c r="H101" s="119"/>
      <c r="I101" s="301"/>
      <c r="J101" s="302"/>
      <c r="K101" s="132">
        <f t="shared" si="11"/>
        <v>0</v>
      </c>
      <c r="L101" s="382"/>
      <c r="M101" s="145"/>
      <c r="N101" s="145"/>
      <c r="O101" s="145"/>
      <c r="P101" s="145"/>
      <c r="Q101" s="145"/>
      <c r="R101" s="145"/>
      <c r="S101" s="145"/>
      <c r="T101" s="145"/>
      <c r="U101" s="52"/>
      <c r="V101" s="52"/>
      <c r="W101" s="52"/>
    </row>
    <row r="102" spans="2:23" s="56" customFormat="1" x14ac:dyDescent="0.3">
      <c r="B102" s="57"/>
      <c r="C102" s="127"/>
      <c r="D102" s="299"/>
      <c r="E102" s="299"/>
      <c r="F102" s="299"/>
      <c r="G102" s="299"/>
      <c r="H102" s="119"/>
      <c r="I102" s="301"/>
      <c r="J102" s="302"/>
      <c r="K102" s="132">
        <f t="shared" si="11"/>
        <v>0</v>
      </c>
      <c r="L102" s="382"/>
      <c r="M102" s="145"/>
      <c r="N102" s="145"/>
      <c r="O102" s="145"/>
      <c r="P102" s="145"/>
      <c r="Q102" s="145"/>
      <c r="R102" s="145"/>
      <c r="S102" s="145"/>
      <c r="T102" s="145"/>
      <c r="U102" s="52"/>
      <c r="V102" s="52"/>
      <c r="W102" s="52"/>
    </row>
    <row r="103" spans="2:23" s="56" customFormat="1" x14ac:dyDescent="0.3">
      <c r="B103" s="57"/>
      <c r="C103" s="127"/>
      <c r="D103" s="299"/>
      <c r="E103" s="299"/>
      <c r="F103" s="299"/>
      <c r="G103" s="299"/>
      <c r="H103" s="119"/>
      <c r="I103" s="301"/>
      <c r="J103" s="302"/>
      <c r="K103" s="132">
        <f t="shared" si="11"/>
        <v>0</v>
      </c>
      <c r="L103" s="382"/>
      <c r="M103" s="145"/>
      <c r="N103" s="145"/>
      <c r="O103" s="145"/>
      <c r="P103" s="145"/>
      <c r="Q103" s="145"/>
      <c r="R103" s="145"/>
      <c r="S103" s="145"/>
      <c r="T103" s="145"/>
      <c r="U103" s="52"/>
      <c r="V103" s="52"/>
      <c r="W103" s="52"/>
    </row>
    <row r="104" spans="2:23" s="56" customFormat="1" x14ac:dyDescent="0.3">
      <c r="B104" s="57"/>
      <c r="C104" s="127"/>
      <c r="D104" s="299"/>
      <c r="E104" s="299"/>
      <c r="F104" s="299"/>
      <c r="G104" s="299"/>
      <c r="H104" s="119"/>
      <c r="I104" s="301"/>
      <c r="J104" s="302"/>
      <c r="K104" s="132">
        <f t="shared" si="11"/>
        <v>0</v>
      </c>
      <c r="L104" s="382"/>
      <c r="M104" s="145"/>
      <c r="N104" s="145"/>
      <c r="O104" s="145"/>
      <c r="P104" s="145"/>
      <c r="Q104" s="145"/>
      <c r="R104" s="145"/>
      <c r="S104" s="145"/>
      <c r="T104" s="145"/>
      <c r="U104" s="52"/>
      <c r="V104" s="52"/>
      <c r="W104" s="52"/>
    </row>
    <row r="105" spans="2:23" s="56" customFormat="1" x14ac:dyDescent="0.3">
      <c r="B105" s="57"/>
      <c r="C105" s="127"/>
      <c r="D105" s="299"/>
      <c r="E105" s="299"/>
      <c r="F105" s="299"/>
      <c r="G105" s="299"/>
      <c r="H105" s="119"/>
      <c r="I105" s="301"/>
      <c r="J105" s="302"/>
      <c r="K105" s="132">
        <f>H105*I105</f>
        <v>0</v>
      </c>
      <c r="L105" s="382"/>
      <c r="M105" s="145"/>
      <c r="N105" s="145"/>
      <c r="O105" s="145"/>
      <c r="P105" s="145"/>
      <c r="Q105" s="145"/>
      <c r="R105" s="145"/>
      <c r="S105" s="145"/>
      <c r="T105" s="145"/>
      <c r="U105" s="52"/>
      <c r="V105" s="52"/>
      <c r="W105" s="52"/>
    </row>
    <row r="106" spans="2:23" s="56" customFormat="1" x14ac:dyDescent="0.3">
      <c r="B106" s="57"/>
      <c r="C106" s="127"/>
      <c r="D106" s="299"/>
      <c r="E106" s="299"/>
      <c r="F106" s="299"/>
      <c r="G106" s="299"/>
      <c r="H106" s="119"/>
      <c r="I106" s="301"/>
      <c r="J106" s="302"/>
      <c r="K106" s="132">
        <f t="shared" ref="K106:K111" si="12">H106*I106</f>
        <v>0</v>
      </c>
      <c r="L106" s="382"/>
      <c r="M106" s="145"/>
      <c r="N106" s="145"/>
      <c r="O106" s="145"/>
      <c r="P106" s="145"/>
      <c r="Q106" s="145"/>
      <c r="R106" s="145"/>
      <c r="S106" s="145"/>
      <c r="T106" s="145"/>
      <c r="U106" s="52"/>
      <c r="V106" s="52"/>
      <c r="W106" s="52"/>
    </row>
    <row r="107" spans="2:23" s="56" customFormat="1" x14ac:dyDescent="0.3">
      <c r="B107" s="57"/>
      <c r="C107" s="127"/>
      <c r="D107" s="300"/>
      <c r="E107" s="300"/>
      <c r="F107" s="300"/>
      <c r="G107" s="300"/>
      <c r="H107" s="119"/>
      <c r="I107" s="301"/>
      <c r="J107" s="302"/>
      <c r="K107" s="132">
        <f t="shared" si="12"/>
        <v>0</v>
      </c>
      <c r="L107" s="382"/>
      <c r="M107" s="145"/>
      <c r="N107" s="145"/>
      <c r="O107" s="145"/>
      <c r="P107" s="145"/>
      <c r="Q107" s="145"/>
      <c r="R107" s="145"/>
      <c r="S107" s="145"/>
      <c r="T107" s="145"/>
      <c r="U107" s="52"/>
      <c r="V107" s="52"/>
      <c r="W107" s="52"/>
    </row>
    <row r="108" spans="2:23" s="56" customFormat="1" x14ac:dyDescent="0.3">
      <c r="B108" s="57"/>
      <c r="C108" s="127"/>
      <c r="D108" s="300"/>
      <c r="E108" s="300"/>
      <c r="F108" s="300"/>
      <c r="G108" s="300"/>
      <c r="H108" s="119"/>
      <c r="I108" s="301"/>
      <c r="J108" s="302"/>
      <c r="K108" s="132">
        <f>H108*I108</f>
        <v>0</v>
      </c>
      <c r="L108" s="382"/>
      <c r="M108" s="145"/>
      <c r="N108" s="145"/>
      <c r="O108" s="145"/>
      <c r="P108" s="145"/>
      <c r="Q108" s="145"/>
      <c r="R108" s="145"/>
      <c r="S108" s="145"/>
      <c r="T108" s="145"/>
      <c r="U108" s="52"/>
      <c r="V108" s="52"/>
      <c r="W108" s="52"/>
    </row>
    <row r="109" spans="2:23" s="56" customFormat="1" x14ac:dyDescent="0.3">
      <c r="B109" s="57"/>
      <c r="C109" s="127"/>
      <c r="D109" s="300"/>
      <c r="E109" s="300"/>
      <c r="F109" s="300"/>
      <c r="G109" s="300"/>
      <c r="H109" s="119"/>
      <c r="I109" s="301"/>
      <c r="J109" s="302"/>
      <c r="K109" s="132">
        <f t="shared" si="12"/>
        <v>0</v>
      </c>
      <c r="L109" s="382"/>
      <c r="M109" s="145"/>
      <c r="N109" s="145"/>
      <c r="O109" s="145"/>
      <c r="P109" s="145"/>
      <c r="Q109" s="145"/>
      <c r="R109" s="145"/>
      <c r="S109" s="145"/>
      <c r="T109" s="145"/>
      <c r="U109" s="52"/>
      <c r="V109" s="52"/>
      <c r="W109" s="52"/>
    </row>
    <row r="110" spans="2:23" s="56" customFormat="1" x14ac:dyDescent="0.3">
      <c r="B110" s="57"/>
      <c r="C110" s="127"/>
      <c r="D110" s="300"/>
      <c r="E110" s="300"/>
      <c r="F110" s="300"/>
      <c r="G110" s="300"/>
      <c r="H110" s="119"/>
      <c r="I110" s="301"/>
      <c r="J110" s="302"/>
      <c r="K110" s="132">
        <f t="shared" si="12"/>
        <v>0</v>
      </c>
      <c r="L110" s="382"/>
      <c r="M110" s="145"/>
      <c r="N110" s="145"/>
      <c r="O110" s="145"/>
      <c r="P110" s="145"/>
      <c r="Q110" s="145"/>
      <c r="R110" s="145"/>
      <c r="S110" s="145"/>
      <c r="T110" s="145"/>
      <c r="U110" s="52"/>
      <c r="V110" s="52"/>
      <c r="W110" s="52"/>
    </row>
    <row r="111" spans="2:23" s="56" customFormat="1" x14ac:dyDescent="0.3">
      <c r="B111" s="57"/>
      <c r="C111" s="127"/>
      <c r="D111" s="300"/>
      <c r="E111" s="300"/>
      <c r="F111" s="300"/>
      <c r="G111" s="300"/>
      <c r="H111" s="119"/>
      <c r="I111" s="301"/>
      <c r="J111" s="302"/>
      <c r="K111" s="132">
        <f t="shared" si="12"/>
        <v>0</v>
      </c>
      <c r="L111" s="382"/>
      <c r="M111" s="145"/>
      <c r="N111" s="145"/>
      <c r="O111" s="145"/>
      <c r="P111" s="145"/>
      <c r="Q111" s="145"/>
      <c r="R111" s="145"/>
      <c r="S111" s="145"/>
      <c r="T111" s="145"/>
      <c r="U111" s="52"/>
      <c r="V111" s="52"/>
      <c r="W111" s="52"/>
    </row>
    <row r="112" spans="2:23" s="56" customFormat="1" x14ac:dyDescent="0.3">
      <c r="B112" s="57"/>
      <c r="C112" s="127"/>
      <c r="D112" s="300"/>
      <c r="E112" s="300"/>
      <c r="F112" s="300"/>
      <c r="G112" s="300"/>
      <c r="H112" s="119"/>
      <c r="I112" s="301"/>
      <c r="J112" s="302"/>
      <c r="K112" s="132">
        <f t="shared" si="11"/>
        <v>0</v>
      </c>
      <c r="L112" s="382"/>
      <c r="M112" s="145"/>
      <c r="N112" s="145"/>
      <c r="O112" s="145"/>
      <c r="P112" s="145"/>
      <c r="Q112" s="145"/>
      <c r="R112" s="145"/>
      <c r="S112" s="145"/>
      <c r="T112" s="145"/>
      <c r="U112" s="52"/>
      <c r="V112" s="52"/>
      <c r="W112" s="52"/>
    </row>
    <row r="113" spans="2:23" s="56" customFormat="1" x14ac:dyDescent="0.3">
      <c r="B113" s="57"/>
      <c r="C113" s="152">
        <v>15</v>
      </c>
      <c r="D113" s="318" t="s">
        <v>63</v>
      </c>
      <c r="E113" s="318"/>
      <c r="F113" s="318"/>
      <c r="G113" s="318"/>
      <c r="H113" s="119"/>
      <c r="I113" s="301"/>
      <c r="J113" s="302"/>
      <c r="K113" s="132">
        <f t="shared" si="11"/>
        <v>0</v>
      </c>
      <c r="L113" s="382"/>
      <c r="M113" s="145"/>
      <c r="N113" s="145"/>
      <c r="O113" s="145"/>
      <c r="P113" s="145"/>
      <c r="Q113" s="145"/>
      <c r="R113" s="145"/>
      <c r="S113" s="145"/>
      <c r="T113" s="145"/>
      <c r="U113" s="52"/>
      <c r="V113" s="52"/>
      <c r="W113" s="52"/>
    </row>
    <row r="114" spans="2:23" ht="17.25" thickBot="1" x14ac:dyDescent="0.35">
      <c r="B114" s="54"/>
      <c r="C114" s="324" t="s">
        <v>5</v>
      </c>
      <c r="D114" s="325"/>
      <c r="E114" s="325"/>
      <c r="F114" s="325"/>
      <c r="G114" s="325"/>
      <c r="H114" s="325"/>
      <c r="I114" s="325"/>
      <c r="J114" s="326"/>
      <c r="K114" s="130">
        <f>SUM(K99:K113)</f>
        <v>0</v>
      </c>
      <c r="L114" s="144"/>
    </row>
    <row r="115" spans="2:23" x14ac:dyDescent="0.3">
      <c r="B115" s="54"/>
      <c r="C115" s="293" t="s">
        <v>85</v>
      </c>
      <c r="D115" s="294"/>
      <c r="E115" s="294"/>
      <c r="F115" s="294"/>
      <c r="G115" s="294"/>
      <c r="H115" s="294"/>
      <c r="I115" s="294"/>
      <c r="J115" s="294"/>
      <c r="K115" s="295"/>
      <c r="L115" s="144"/>
    </row>
    <row r="116" spans="2:23" ht="17.25" thickBot="1" x14ac:dyDescent="0.35">
      <c r="B116" s="54"/>
      <c r="C116" s="296" t="s">
        <v>86</v>
      </c>
      <c r="D116" s="297"/>
      <c r="E116" s="297"/>
      <c r="F116" s="297"/>
      <c r="G116" s="297"/>
      <c r="H116" s="297"/>
      <c r="I116" s="297"/>
      <c r="J116" s="297"/>
      <c r="K116" s="298"/>
      <c r="L116" s="144"/>
    </row>
    <row r="117" spans="2:23" ht="112.5" customHeight="1" thickBot="1" x14ac:dyDescent="0.35">
      <c r="B117" s="54"/>
      <c r="C117" s="311" t="s">
        <v>33</v>
      </c>
      <c r="D117" s="312"/>
      <c r="E117" s="312"/>
      <c r="F117" s="312"/>
      <c r="G117" s="312"/>
      <c r="H117" s="312"/>
      <c r="I117" s="312"/>
      <c r="J117" s="312"/>
      <c r="K117" s="313"/>
      <c r="L117" s="144"/>
    </row>
    <row r="118" spans="2:23" ht="17.25" thickBot="1" x14ac:dyDescent="0.35">
      <c r="B118" s="214"/>
      <c r="C118" s="215"/>
      <c r="D118" s="215"/>
      <c r="E118" s="215"/>
      <c r="F118" s="215"/>
      <c r="G118" s="215"/>
      <c r="H118" s="215"/>
      <c r="I118" s="215"/>
      <c r="J118" s="215"/>
      <c r="K118" s="215"/>
      <c r="L118" s="258"/>
    </row>
  </sheetData>
  <sheetProtection algorithmName="SHA-512" hashValue="rRujKWaLkIA2wxXrUvpNHph5nGM3d073kA3rStm9bwF+klpN6gKi7jAwkt1nehTYt0Zf4ArzGNwuFD/vexvAZQ==" saltValue="KbX5YWCquW4c5ANCE+mTYg==" spinCount="100000" sheet="1" formatRows="0" selectLockedCells="1"/>
  <mergeCells count="144">
    <mergeCell ref="B2:L2"/>
    <mergeCell ref="I100:J100"/>
    <mergeCell ref="I101:J101"/>
    <mergeCell ref="I102:J102"/>
    <mergeCell ref="I103:J103"/>
    <mergeCell ref="I104:J104"/>
    <mergeCell ref="I105:J105"/>
    <mergeCell ref="I112:J112"/>
    <mergeCell ref="I113:J113"/>
    <mergeCell ref="C114:J114"/>
    <mergeCell ref="I106:J106"/>
    <mergeCell ref="I107:J107"/>
    <mergeCell ref="I108:J108"/>
    <mergeCell ref="I109:J109"/>
    <mergeCell ref="I110:J110"/>
    <mergeCell ref="I111:J111"/>
    <mergeCell ref="D110:G110"/>
    <mergeCell ref="D106:G106"/>
    <mergeCell ref="D107:G107"/>
    <mergeCell ref="D108:G108"/>
    <mergeCell ref="D112:G112"/>
    <mergeCell ref="I88:J88"/>
    <mergeCell ref="I89:J89"/>
    <mergeCell ref="I90:J90"/>
    <mergeCell ref="C91:J91"/>
    <mergeCell ref="I98:J98"/>
    <mergeCell ref="I99:J99"/>
    <mergeCell ref="D99:G99"/>
    <mergeCell ref="C97:K97"/>
    <mergeCell ref="D98:G98"/>
    <mergeCell ref="C93:K93"/>
    <mergeCell ref="D88:G88"/>
    <mergeCell ref="D86:G86"/>
    <mergeCell ref="D90:G90"/>
    <mergeCell ref="D87:G87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C68:J68"/>
    <mergeCell ref="I75:J75"/>
    <mergeCell ref="I87:J87"/>
    <mergeCell ref="D62:G62"/>
    <mergeCell ref="D63:G63"/>
    <mergeCell ref="D64:G64"/>
    <mergeCell ref="D44:G44"/>
    <mergeCell ref="D81:G81"/>
    <mergeCell ref="D82:G82"/>
    <mergeCell ref="D66:G66"/>
    <mergeCell ref="D76:G76"/>
    <mergeCell ref="D77:G77"/>
    <mergeCell ref="D75:G75"/>
    <mergeCell ref="D85:G85"/>
    <mergeCell ref="I76:J76"/>
    <mergeCell ref="C74:K74"/>
    <mergeCell ref="B73:C73"/>
    <mergeCell ref="I81:J81"/>
    <mergeCell ref="I82:J82"/>
    <mergeCell ref="I83:J83"/>
    <mergeCell ref="I84:J84"/>
    <mergeCell ref="I85:J85"/>
    <mergeCell ref="C117:K117"/>
    <mergeCell ref="I86:J86"/>
    <mergeCell ref="B4:C4"/>
    <mergeCell ref="C22:D22"/>
    <mergeCell ref="C23:K23"/>
    <mergeCell ref="C24:K24"/>
    <mergeCell ref="B25:L25"/>
    <mergeCell ref="B50:C50"/>
    <mergeCell ref="D34:G34"/>
    <mergeCell ref="C5:K5"/>
    <mergeCell ref="B27:C27"/>
    <mergeCell ref="C28:K28"/>
    <mergeCell ref="D35:G35"/>
    <mergeCell ref="D36:G36"/>
    <mergeCell ref="D37:G37"/>
    <mergeCell ref="D38:G38"/>
    <mergeCell ref="D39:G39"/>
    <mergeCell ref="D41:G41"/>
    <mergeCell ref="D40:G40"/>
    <mergeCell ref="C45:J45"/>
    <mergeCell ref="D29:G29"/>
    <mergeCell ref="C47:K47"/>
    <mergeCell ref="B48:L48"/>
    <mergeCell ref="D30:G30"/>
    <mergeCell ref="D56:G56"/>
    <mergeCell ref="D32:G32"/>
    <mergeCell ref="D31:G31"/>
    <mergeCell ref="C46:K46"/>
    <mergeCell ref="D42:G42"/>
    <mergeCell ref="D33:G33"/>
    <mergeCell ref="B118:L118"/>
    <mergeCell ref="D100:G100"/>
    <mergeCell ref="D111:G111"/>
    <mergeCell ref="D113:G113"/>
    <mergeCell ref="D79:G79"/>
    <mergeCell ref="D78:G78"/>
    <mergeCell ref="D89:G89"/>
    <mergeCell ref="D83:G83"/>
    <mergeCell ref="D84:G84"/>
    <mergeCell ref="I78:J78"/>
    <mergeCell ref="D103:G103"/>
    <mergeCell ref="D104:G104"/>
    <mergeCell ref="D105:G105"/>
    <mergeCell ref="D109:G109"/>
    <mergeCell ref="B94:L94"/>
    <mergeCell ref="B96:C96"/>
    <mergeCell ref="D80:G80"/>
    <mergeCell ref="C92:K92"/>
    <mergeCell ref="I52:J52"/>
    <mergeCell ref="C115:K115"/>
    <mergeCell ref="C116:K116"/>
    <mergeCell ref="D101:G101"/>
    <mergeCell ref="D102:G102"/>
    <mergeCell ref="D61:G61"/>
    <mergeCell ref="I79:J79"/>
    <mergeCell ref="I80:J80"/>
    <mergeCell ref="D43:G43"/>
    <mergeCell ref="D54:G54"/>
    <mergeCell ref="C51:K51"/>
    <mergeCell ref="D52:G52"/>
    <mergeCell ref="D53:G53"/>
    <mergeCell ref="D58:G58"/>
    <mergeCell ref="D67:G67"/>
    <mergeCell ref="D55:G55"/>
    <mergeCell ref="D65:G65"/>
    <mergeCell ref="D59:G59"/>
    <mergeCell ref="C69:K69"/>
    <mergeCell ref="C70:K70"/>
    <mergeCell ref="B71:L71"/>
    <mergeCell ref="I77:J77"/>
    <mergeCell ref="D60:G60"/>
    <mergeCell ref="D57:G57"/>
  </mergeCells>
  <dataValidations count="3">
    <dataValidation type="list" allowBlank="1" showInputMessage="1" showErrorMessage="1" errorTitle="Krivi unos" error="Molimo Vas odaberite jednu od ponuđenih opcija" sqref="J7:J21" xr:uid="{00000000-0002-0000-0200-000000000000}">
      <formula1>$N$7:$N$10</formula1>
    </dataValidation>
    <dataValidation allowBlank="1" showInputMessage="1" showErrorMessage="1" errorTitle="Krivi unos" error="Molimo da odaberete jednu od ponuđenih opcija" sqref="H30" xr:uid="{00000000-0002-0000-0200-000001000000}"/>
    <dataValidation type="list" allowBlank="1" showInputMessage="1" showErrorMessage="1" errorTitle="Krivi unos" error="Molimo da odaberete jednu od ponuđenih opcija" sqref="I30:I44" xr:uid="{00000000-0002-0000-0200-000002000000}">
      <formula1>$N$30:$N$31</formula1>
    </dataValidation>
  </dataValidations>
  <pageMargins left="0.24" right="0.24" top="0.25" bottom="0.25" header="0.25" footer="0.25"/>
  <pageSetup paperSize="9" scale="87" fitToHeight="0" orientation="landscape" r:id="rId1"/>
  <rowBreaks count="4" manualBreakCount="4">
    <brk id="26" min="1" max="11" man="1"/>
    <brk id="49" min="1" max="11" man="1"/>
    <brk id="72" min="1" max="11" man="1"/>
    <brk id="95" min="1" max="11" man="1"/>
  </rowBreaks>
  <ignoredErrors>
    <ignoredError sqref="K90 K66 K88 K99 G20:G21 K20:K21 K112:K113 K7:K8 G7:G8 K53:K55 K76:K77 K14 G14 P31 P7:P21" unlockedFormula="1"/>
    <ignoredError sqref="L76:L9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U203"/>
  <sheetViews>
    <sheetView zoomScaleNormal="100" zoomScaleSheetLayoutView="70" workbookViewId="0">
      <selection activeCell="E4" sqref="E4:H4"/>
    </sheetView>
  </sheetViews>
  <sheetFormatPr defaultColWidth="8.85546875" defaultRowHeight="16.5" x14ac:dyDescent="0.3"/>
  <cols>
    <col min="1" max="1" width="7" style="52" customWidth="1"/>
    <col min="2" max="2" width="7.140625" style="52" customWidth="1"/>
    <col min="3" max="3" width="3.5703125" style="147" customWidth="1"/>
    <col min="4" max="4" width="15.5703125" style="52" customWidth="1"/>
    <col min="5" max="5" width="52.28515625" style="52" bestFit="1" customWidth="1"/>
    <col min="6" max="7" width="20.7109375" style="52" customWidth="1"/>
    <col min="8" max="8" width="3.5703125" style="117" customWidth="1"/>
    <col min="9" max="9" width="14" style="145" customWidth="1"/>
    <col min="10" max="16384" width="8.85546875" style="52"/>
  </cols>
  <sheetData>
    <row r="1" spans="1:47" s="110" customFormat="1" ht="17.25" thickBot="1" x14ac:dyDescent="0.35">
      <c r="C1" s="153"/>
      <c r="H1" s="111"/>
      <c r="I1" s="116"/>
    </row>
    <row r="2" spans="1:47" ht="21.75" customHeight="1" thickBot="1" x14ac:dyDescent="0.35">
      <c r="A2" s="110"/>
      <c r="B2" s="110"/>
      <c r="C2" s="231" t="s">
        <v>91</v>
      </c>
      <c r="D2" s="232"/>
      <c r="E2" s="262"/>
      <c r="F2" s="262"/>
      <c r="G2" s="262"/>
      <c r="H2" s="263"/>
      <c r="I2" s="116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</row>
    <row r="3" spans="1:47" ht="3.95" customHeight="1" thickBot="1" x14ac:dyDescent="0.35">
      <c r="A3" s="110"/>
      <c r="B3" s="110"/>
      <c r="C3" s="153"/>
      <c r="D3" s="110"/>
      <c r="E3" s="110"/>
      <c r="F3" s="110"/>
      <c r="G3" s="110"/>
      <c r="H3" s="111"/>
      <c r="I3" s="116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</row>
    <row r="4" spans="1:47" ht="18" thickBot="1" x14ac:dyDescent="0.35">
      <c r="A4" s="110"/>
      <c r="B4" s="110"/>
      <c r="C4" s="241" t="s">
        <v>25</v>
      </c>
      <c r="D4" s="242"/>
      <c r="E4" s="243"/>
      <c r="F4" s="244"/>
      <c r="G4" s="244"/>
      <c r="H4" s="245"/>
      <c r="I4" s="116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1:47" ht="18" thickBot="1" x14ac:dyDescent="0.35">
      <c r="A5" s="110"/>
      <c r="B5" s="110"/>
      <c r="C5" s="241" t="s">
        <v>26</v>
      </c>
      <c r="D5" s="242"/>
      <c r="E5" s="246"/>
      <c r="F5" s="247"/>
      <c r="G5" s="247"/>
      <c r="H5" s="248"/>
      <c r="I5" s="116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</row>
    <row r="6" spans="1:47" ht="18" thickBot="1" x14ac:dyDescent="0.35">
      <c r="A6" s="110"/>
      <c r="B6" s="110"/>
      <c r="C6" s="241" t="s">
        <v>27</v>
      </c>
      <c r="D6" s="242"/>
      <c r="E6" s="249"/>
      <c r="F6" s="250"/>
      <c r="G6" s="250"/>
      <c r="H6" s="251"/>
      <c r="I6" s="116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</row>
    <row r="7" spans="1:47" ht="15.75" customHeight="1" thickBot="1" x14ac:dyDescent="0.35">
      <c r="A7" s="110"/>
      <c r="B7" s="110"/>
      <c r="C7" s="158" t="s">
        <v>143</v>
      </c>
      <c r="D7" s="28"/>
      <c r="E7" s="103"/>
      <c r="F7" s="228"/>
      <c r="G7" s="229"/>
      <c r="H7" s="230"/>
      <c r="I7" s="116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</row>
    <row r="8" spans="1:47" ht="22.7" customHeight="1" thickBot="1" x14ac:dyDescent="0.35">
      <c r="A8" s="110"/>
      <c r="B8" s="110"/>
      <c r="C8" s="264" t="s">
        <v>93</v>
      </c>
      <c r="D8" s="265"/>
      <c r="E8" s="265"/>
      <c r="F8" s="265"/>
      <c r="G8" s="265"/>
      <c r="H8" s="266"/>
      <c r="I8" s="116" t="s">
        <v>24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</row>
    <row r="9" spans="1:47" ht="17.25" customHeight="1" x14ac:dyDescent="0.3">
      <c r="A9" s="110"/>
      <c r="B9" s="110"/>
      <c r="C9" s="238" t="s">
        <v>11</v>
      </c>
      <c r="D9" s="239"/>
      <c r="E9" s="239"/>
      <c r="F9" s="239"/>
      <c r="G9" s="239"/>
      <c r="H9" s="240"/>
      <c r="I9" s="116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</row>
    <row r="10" spans="1:47" ht="16.5" customHeight="1" x14ac:dyDescent="0.3">
      <c r="A10" s="110"/>
      <c r="B10" s="110"/>
      <c r="C10" s="267" t="s">
        <v>61</v>
      </c>
      <c r="D10" s="268"/>
      <c r="E10" s="268"/>
      <c r="F10" s="268"/>
      <c r="G10" s="268"/>
      <c r="H10" s="269"/>
      <c r="I10" s="116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1:47" ht="16.5" customHeight="1" x14ac:dyDescent="0.3">
      <c r="A11" s="110"/>
      <c r="B11" s="110"/>
      <c r="C11" s="267" t="s">
        <v>62</v>
      </c>
      <c r="D11" s="268"/>
      <c r="E11" s="268"/>
      <c r="F11" s="268"/>
      <c r="G11" s="268"/>
      <c r="H11" s="269"/>
      <c r="I11" s="116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</row>
    <row r="12" spans="1:47" ht="30.75" customHeight="1" thickBot="1" x14ac:dyDescent="0.35">
      <c r="A12" s="110"/>
      <c r="B12" s="110"/>
      <c r="C12" s="234" t="s">
        <v>119</v>
      </c>
      <c r="D12" s="235"/>
      <c r="E12" s="235"/>
      <c r="F12" s="235"/>
      <c r="G12" s="235"/>
      <c r="H12" s="236"/>
      <c r="I12" s="116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</row>
    <row r="13" spans="1:47" ht="17.25" customHeight="1" thickBot="1" x14ac:dyDescent="0.35">
      <c r="A13" s="110"/>
      <c r="B13" s="110"/>
      <c r="C13" s="233"/>
      <c r="D13" s="275"/>
      <c r="E13" s="275"/>
      <c r="F13" s="275"/>
      <c r="G13" s="275"/>
      <c r="H13" s="237"/>
      <c r="I13" s="116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</row>
    <row r="14" spans="1:47" ht="42.75" customHeight="1" thickBot="1" x14ac:dyDescent="0.35">
      <c r="A14" s="110"/>
      <c r="B14" s="110"/>
      <c r="C14" s="233"/>
      <c r="D14" s="231" t="s">
        <v>0</v>
      </c>
      <c r="E14" s="232"/>
      <c r="F14" s="32" t="s">
        <v>12</v>
      </c>
      <c r="G14" s="33" t="s">
        <v>87</v>
      </c>
      <c r="H14" s="237"/>
      <c r="I14" s="116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</row>
    <row r="15" spans="1:47" ht="12" customHeight="1" thickBot="1" x14ac:dyDescent="0.35">
      <c r="A15" s="110"/>
      <c r="B15" s="110"/>
      <c r="C15" s="154"/>
      <c r="D15" s="34"/>
      <c r="E15" s="34"/>
      <c r="F15" s="34"/>
      <c r="G15" s="35"/>
      <c r="H15" s="112"/>
      <c r="I15" s="116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</row>
    <row r="16" spans="1:47" ht="17.25" customHeight="1" thickBot="1" x14ac:dyDescent="0.35">
      <c r="A16" s="110"/>
      <c r="B16" s="110"/>
      <c r="C16" s="270"/>
      <c r="D16" s="271"/>
      <c r="E16" s="36"/>
      <c r="F16" s="36"/>
      <c r="G16" s="36"/>
      <c r="H16" s="37"/>
      <c r="I16" s="116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</row>
    <row r="17" spans="1:47" ht="32.25" customHeight="1" thickBot="1" x14ac:dyDescent="0.35">
      <c r="A17" s="110"/>
      <c r="B17" s="110"/>
      <c r="C17" s="155"/>
      <c r="D17" s="38" t="s">
        <v>83</v>
      </c>
      <c r="E17" s="216" t="s">
        <v>1</v>
      </c>
      <c r="F17" s="217"/>
      <c r="G17" s="218"/>
      <c r="H17" s="55"/>
      <c r="I17" s="116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</row>
    <row r="18" spans="1:47" ht="17.25" thickBot="1" x14ac:dyDescent="0.35">
      <c r="A18" s="110"/>
      <c r="B18" s="110"/>
      <c r="C18" s="155"/>
      <c r="D18" s="160">
        <f>Analitika!C7</f>
        <v>0</v>
      </c>
      <c r="E18" s="161">
        <f>Analitika!D7</f>
        <v>0</v>
      </c>
      <c r="F18" s="162">
        <f>Analitika!K7</f>
        <v>0</v>
      </c>
      <c r="G18" s="106"/>
      <c r="H18" s="55"/>
      <c r="I18" s="116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</row>
    <row r="19" spans="1:47" s="56" customFormat="1" ht="17.25" thickBot="1" x14ac:dyDescent="0.35">
      <c r="A19" s="113"/>
      <c r="B19" s="113"/>
      <c r="C19" s="156"/>
      <c r="D19" s="160">
        <f>Analitika!C8</f>
        <v>0</v>
      </c>
      <c r="E19" s="161">
        <f>Analitika!D8</f>
        <v>0</v>
      </c>
      <c r="F19" s="162">
        <f>Analitika!K8</f>
        <v>0</v>
      </c>
      <c r="G19" s="106"/>
      <c r="H19" s="58"/>
      <c r="I19" s="166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</row>
    <row r="20" spans="1:47" s="56" customFormat="1" ht="17.25" thickBot="1" x14ac:dyDescent="0.35">
      <c r="A20" s="113"/>
      <c r="B20" s="113"/>
      <c r="C20" s="156"/>
      <c r="D20" s="160">
        <f>Analitika!C9</f>
        <v>0</v>
      </c>
      <c r="E20" s="161">
        <f>Analitika!D9</f>
        <v>0</v>
      </c>
      <c r="F20" s="162">
        <f>Analitika!K9</f>
        <v>0</v>
      </c>
      <c r="G20" s="106"/>
      <c r="H20" s="58"/>
      <c r="I20" s="166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</row>
    <row r="21" spans="1:47" s="56" customFormat="1" ht="17.25" thickBot="1" x14ac:dyDescent="0.35">
      <c r="A21" s="113"/>
      <c r="B21" s="113"/>
      <c r="C21" s="156"/>
      <c r="D21" s="160">
        <f>Analitika!C10</f>
        <v>0</v>
      </c>
      <c r="E21" s="161">
        <f>Analitika!D10</f>
        <v>0</v>
      </c>
      <c r="F21" s="162">
        <f>Analitika!K10</f>
        <v>0</v>
      </c>
      <c r="G21" s="106"/>
      <c r="H21" s="58"/>
      <c r="I21" s="166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</row>
    <row r="22" spans="1:47" s="56" customFormat="1" ht="17.25" thickBot="1" x14ac:dyDescent="0.35">
      <c r="A22" s="113"/>
      <c r="B22" s="113"/>
      <c r="C22" s="156"/>
      <c r="D22" s="160">
        <f>Analitika!C11</f>
        <v>0</v>
      </c>
      <c r="E22" s="161">
        <f>Analitika!D11</f>
        <v>0</v>
      </c>
      <c r="F22" s="162">
        <f>Analitika!K11</f>
        <v>0</v>
      </c>
      <c r="G22" s="106"/>
      <c r="H22" s="58"/>
      <c r="I22" s="166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</row>
    <row r="23" spans="1:47" s="56" customFormat="1" ht="17.25" thickBot="1" x14ac:dyDescent="0.35">
      <c r="A23" s="113"/>
      <c r="B23" s="113"/>
      <c r="C23" s="156"/>
      <c r="D23" s="160">
        <f>Analitika!C12</f>
        <v>0</v>
      </c>
      <c r="E23" s="161">
        <f>Analitika!D12</f>
        <v>0</v>
      </c>
      <c r="F23" s="162">
        <f>Analitika!K12</f>
        <v>0</v>
      </c>
      <c r="G23" s="106"/>
      <c r="H23" s="58"/>
      <c r="I23" s="166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</row>
    <row r="24" spans="1:47" s="56" customFormat="1" ht="17.25" thickBot="1" x14ac:dyDescent="0.35">
      <c r="A24" s="113"/>
      <c r="B24" s="113"/>
      <c r="C24" s="156"/>
      <c r="D24" s="160">
        <f>Analitika!C13</f>
        <v>0</v>
      </c>
      <c r="E24" s="161">
        <f>Analitika!D13</f>
        <v>0</v>
      </c>
      <c r="F24" s="162">
        <f>Analitika!K13</f>
        <v>0</v>
      </c>
      <c r="G24" s="106"/>
      <c r="H24" s="58"/>
      <c r="I24" s="166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</row>
    <row r="25" spans="1:47" s="56" customFormat="1" ht="17.25" thickBot="1" x14ac:dyDescent="0.35">
      <c r="A25" s="113"/>
      <c r="B25" s="113"/>
      <c r="C25" s="156"/>
      <c r="D25" s="160">
        <f>Analitika!C14</f>
        <v>0</v>
      </c>
      <c r="E25" s="161">
        <f>Analitika!D14</f>
        <v>0</v>
      </c>
      <c r="F25" s="162">
        <f>Analitika!K14</f>
        <v>0</v>
      </c>
      <c r="G25" s="106"/>
      <c r="H25" s="58"/>
      <c r="I25" s="166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</row>
    <row r="26" spans="1:47" s="56" customFormat="1" ht="17.25" thickBot="1" x14ac:dyDescent="0.35">
      <c r="A26" s="113"/>
      <c r="B26" s="113"/>
      <c r="C26" s="156"/>
      <c r="D26" s="160">
        <f>Analitika!C15</f>
        <v>0</v>
      </c>
      <c r="E26" s="161">
        <f>Analitika!D15</f>
        <v>0</v>
      </c>
      <c r="F26" s="162">
        <f>Analitika!K15</f>
        <v>0</v>
      </c>
      <c r="G26" s="106"/>
      <c r="H26" s="58"/>
      <c r="I26" s="166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</row>
    <row r="27" spans="1:47" s="56" customFormat="1" ht="17.25" thickBot="1" x14ac:dyDescent="0.35">
      <c r="A27" s="113"/>
      <c r="B27" s="113"/>
      <c r="C27" s="156"/>
      <c r="D27" s="160">
        <f>Analitika!C16</f>
        <v>0</v>
      </c>
      <c r="E27" s="161">
        <f>Analitika!D16</f>
        <v>0</v>
      </c>
      <c r="F27" s="162">
        <f>Analitika!K16</f>
        <v>0</v>
      </c>
      <c r="G27" s="106"/>
      <c r="H27" s="58"/>
      <c r="I27" s="166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</row>
    <row r="28" spans="1:47" s="56" customFormat="1" ht="17.25" thickBot="1" x14ac:dyDescent="0.35">
      <c r="A28" s="113"/>
      <c r="B28" s="113"/>
      <c r="C28" s="156"/>
      <c r="D28" s="160">
        <f>Analitika!C17</f>
        <v>0</v>
      </c>
      <c r="E28" s="161">
        <f>Analitika!D17</f>
        <v>0</v>
      </c>
      <c r="F28" s="162">
        <f>Analitika!K17</f>
        <v>0</v>
      </c>
      <c r="G28" s="106"/>
      <c r="H28" s="58"/>
      <c r="I28" s="166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</row>
    <row r="29" spans="1:47" s="56" customFormat="1" ht="17.25" thickBot="1" x14ac:dyDescent="0.35">
      <c r="A29" s="113"/>
      <c r="B29" s="113"/>
      <c r="C29" s="156"/>
      <c r="D29" s="160">
        <f>Analitika!C18</f>
        <v>0</v>
      </c>
      <c r="E29" s="161">
        <f>Analitika!D18</f>
        <v>0</v>
      </c>
      <c r="F29" s="162">
        <f>Analitika!K18</f>
        <v>0</v>
      </c>
      <c r="G29" s="106"/>
      <c r="H29" s="58"/>
      <c r="I29" s="166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</row>
    <row r="30" spans="1:47" s="56" customFormat="1" ht="17.25" thickBot="1" x14ac:dyDescent="0.35">
      <c r="A30" s="113"/>
      <c r="B30" s="113"/>
      <c r="C30" s="156"/>
      <c r="D30" s="160">
        <f>Analitika!C19</f>
        <v>0</v>
      </c>
      <c r="E30" s="161">
        <f>Analitika!D19</f>
        <v>0</v>
      </c>
      <c r="F30" s="162">
        <f>Analitika!K19</f>
        <v>0</v>
      </c>
      <c r="G30" s="106"/>
      <c r="H30" s="58"/>
      <c r="I30" s="166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</row>
    <row r="31" spans="1:47" s="56" customFormat="1" ht="17.25" thickBot="1" x14ac:dyDescent="0.35">
      <c r="A31" s="113"/>
      <c r="B31" s="113"/>
      <c r="C31" s="156"/>
      <c r="D31" s="160">
        <f>Analitika!C20</f>
        <v>0</v>
      </c>
      <c r="E31" s="161">
        <f>Analitika!D20</f>
        <v>0</v>
      </c>
      <c r="F31" s="162">
        <f>Analitika!K20</f>
        <v>0</v>
      </c>
      <c r="G31" s="133"/>
      <c r="H31" s="58"/>
      <c r="I31" s="166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</row>
    <row r="32" spans="1:47" s="56" customFormat="1" ht="17.25" thickBot="1" x14ac:dyDescent="0.35">
      <c r="A32" s="113"/>
      <c r="B32" s="113"/>
      <c r="C32" s="156"/>
      <c r="D32" s="160">
        <f>Analitika!C21</f>
        <v>0</v>
      </c>
      <c r="E32" s="161">
        <f>Analitika!D21</f>
        <v>0</v>
      </c>
      <c r="F32" s="162">
        <f>Analitika!K21</f>
        <v>0</v>
      </c>
      <c r="G32" s="133"/>
      <c r="H32" s="58"/>
      <c r="I32" s="166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</row>
    <row r="33" spans="1:47" ht="17.25" thickBot="1" x14ac:dyDescent="0.35">
      <c r="A33" s="110"/>
      <c r="B33" s="110"/>
      <c r="C33" s="143">
        <f>IF(Analitika!L22=0,0,1)</f>
        <v>0</v>
      </c>
      <c r="D33" s="39"/>
      <c r="E33" s="104" t="s">
        <v>5</v>
      </c>
      <c r="F33" s="252">
        <f>SUM(F18:F32)</f>
        <v>0</v>
      </c>
      <c r="G33" s="253"/>
      <c r="H33" s="55"/>
      <c r="I33" s="116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</row>
    <row r="34" spans="1:47" ht="17.25" hidden="1" thickBot="1" x14ac:dyDescent="0.35">
      <c r="A34" s="110"/>
      <c r="B34" s="110"/>
      <c r="C34" s="155"/>
      <c r="D34" s="105"/>
      <c r="E34" s="104" t="s">
        <v>7</v>
      </c>
      <c r="F34" s="42">
        <f>SUMIF(G18:G32,E34,F18:F32)</f>
        <v>0</v>
      </c>
      <c r="G34" s="41" t="e">
        <f>F34/$F$143</f>
        <v>#DIV/0!</v>
      </c>
      <c r="H34" s="55"/>
      <c r="I34" s="116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</row>
    <row r="35" spans="1:47" ht="17.25" hidden="1" thickBot="1" x14ac:dyDescent="0.35">
      <c r="A35" s="110"/>
      <c r="B35" s="110"/>
      <c r="C35" s="155"/>
      <c r="D35" s="105"/>
      <c r="E35" s="104" t="s">
        <v>6</v>
      </c>
      <c r="F35" s="43">
        <f>SUMIF(G18:G32,E35,F18:F32)</f>
        <v>0</v>
      </c>
      <c r="G35" s="41" t="e">
        <f>F35/$F$142</f>
        <v>#DIV/0!</v>
      </c>
      <c r="H35" s="55"/>
      <c r="I35" s="116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</row>
    <row r="36" spans="1:47" ht="45" customHeight="1" thickBot="1" x14ac:dyDescent="0.35">
      <c r="A36" s="110"/>
      <c r="B36" s="110"/>
      <c r="C36" s="155"/>
      <c r="D36" s="259" t="s">
        <v>95</v>
      </c>
      <c r="E36" s="260"/>
      <c r="F36" s="260"/>
      <c r="G36" s="261"/>
      <c r="H36" s="55"/>
      <c r="I36" s="116"/>
      <c r="J36" s="202"/>
      <c r="K36" s="202"/>
      <c r="L36" s="202"/>
      <c r="M36" s="202"/>
      <c r="N36" s="202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</row>
    <row r="37" spans="1:47" ht="17.25" thickBot="1" x14ac:dyDescent="0.35">
      <c r="A37" s="110"/>
      <c r="B37" s="110"/>
      <c r="C37" s="155"/>
      <c r="D37" s="255" t="str">
        <f>IF(Analitika!L22=0,"Troškovi osoblja su u skladu s programskim ograničenjima.","Molimo Vas ispravite iznose prema definiranim programskim ograničenjima !")</f>
        <v>Troškovi osoblja su u skladu s programskim ograničenjima.</v>
      </c>
      <c r="E37" s="256"/>
      <c r="F37" s="256"/>
      <c r="G37" s="257"/>
      <c r="H37" s="55"/>
      <c r="I37" s="116"/>
      <c r="J37" s="134"/>
      <c r="K37" s="134"/>
      <c r="L37" s="134"/>
      <c r="M37" s="134"/>
      <c r="N37" s="134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</row>
    <row r="38" spans="1:47" ht="17.25" customHeight="1" thickBot="1" x14ac:dyDescent="0.35">
      <c r="A38" s="110"/>
      <c r="B38" s="110"/>
      <c r="C38" s="214"/>
      <c r="D38" s="215"/>
      <c r="E38" s="215"/>
      <c r="F38" s="215"/>
      <c r="G38" s="215"/>
      <c r="H38" s="258"/>
      <c r="I38" s="116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</row>
    <row r="39" spans="1:47" ht="7.5" customHeight="1" thickBot="1" x14ac:dyDescent="0.35">
      <c r="A39" s="110"/>
      <c r="B39" s="110"/>
      <c r="C39" s="211"/>
      <c r="D39" s="212"/>
      <c r="E39" s="212"/>
      <c r="F39" s="212"/>
      <c r="G39" s="212"/>
      <c r="H39" s="213"/>
      <c r="I39" s="116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</row>
    <row r="40" spans="1:47" ht="17.25" customHeight="1" thickBot="1" x14ac:dyDescent="0.35">
      <c r="A40" s="110"/>
      <c r="B40" s="110"/>
      <c r="C40" s="226"/>
      <c r="D40" s="114"/>
      <c r="E40" s="114"/>
      <c r="F40" s="114"/>
      <c r="G40" s="114"/>
      <c r="H40" s="209"/>
      <c r="I40" s="116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</row>
    <row r="41" spans="1:47" ht="30.75" thickBot="1" x14ac:dyDescent="0.35">
      <c r="A41" s="110"/>
      <c r="B41" s="110"/>
      <c r="C41" s="227"/>
      <c r="D41" s="38" t="s">
        <v>64</v>
      </c>
      <c r="E41" s="216" t="s">
        <v>2</v>
      </c>
      <c r="F41" s="217"/>
      <c r="G41" s="218"/>
      <c r="H41" s="210"/>
      <c r="I41" s="116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</row>
    <row r="42" spans="1:47" ht="17.25" thickBot="1" x14ac:dyDescent="0.35">
      <c r="A42" s="110"/>
      <c r="B42" s="110"/>
      <c r="C42" s="155"/>
      <c r="D42" s="160">
        <f>Analitika!C30</f>
        <v>0</v>
      </c>
      <c r="E42" s="161">
        <f>Analitika!D30</f>
        <v>0</v>
      </c>
      <c r="F42" s="163">
        <f>Analitika!K30</f>
        <v>0</v>
      </c>
      <c r="G42" s="106"/>
      <c r="H42" s="55"/>
      <c r="I42" s="116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</row>
    <row r="43" spans="1:47" s="56" customFormat="1" ht="17.25" thickBot="1" x14ac:dyDescent="0.35">
      <c r="A43" s="113"/>
      <c r="B43" s="113"/>
      <c r="C43" s="156"/>
      <c r="D43" s="160">
        <f>Analitika!C31</f>
        <v>0</v>
      </c>
      <c r="E43" s="161">
        <f>Analitika!D31</f>
        <v>0</v>
      </c>
      <c r="F43" s="163">
        <f>Analitika!K31</f>
        <v>0</v>
      </c>
      <c r="G43" s="106"/>
      <c r="H43" s="58"/>
      <c r="I43" s="166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</row>
    <row r="44" spans="1:47" s="56" customFormat="1" ht="17.25" thickBot="1" x14ac:dyDescent="0.35">
      <c r="A44" s="113"/>
      <c r="B44" s="113"/>
      <c r="C44" s="156"/>
      <c r="D44" s="160">
        <f>Analitika!C32</f>
        <v>0</v>
      </c>
      <c r="E44" s="161">
        <f>Analitika!D32</f>
        <v>0</v>
      </c>
      <c r="F44" s="163">
        <f>Analitika!K32</f>
        <v>0</v>
      </c>
      <c r="G44" s="106"/>
      <c r="H44" s="58"/>
      <c r="I44" s="166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</row>
    <row r="45" spans="1:47" s="56" customFormat="1" ht="17.25" thickBot="1" x14ac:dyDescent="0.35">
      <c r="A45" s="113"/>
      <c r="B45" s="113"/>
      <c r="C45" s="156"/>
      <c r="D45" s="160">
        <f>Analitika!C33</f>
        <v>0</v>
      </c>
      <c r="E45" s="161">
        <f>Analitika!D33</f>
        <v>0</v>
      </c>
      <c r="F45" s="163">
        <f>Analitika!K33</f>
        <v>0</v>
      </c>
      <c r="G45" s="106"/>
      <c r="H45" s="58"/>
      <c r="I45" s="166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</row>
    <row r="46" spans="1:47" s="56" customFormat="1" ht="17.25" thickBot="1" x14ac:dyDescent="0.35">
      <c r="A46" s="113"/>
      <c r="B46" s="113"/>
      <c r="C46" s="156"/>
      <c r="D46" s="160">
        <f>Analitika!C34</f>
        <v>0</v>
      </c>
      <c r="E46" s="161">
        <f>Analitika!D34</f>
        <v>0</v>
      </c>
      <c r="F46" s="163">
        <f>Analitika!K34</f>
        <v>0</v>
      </c>
      <c r="G46" s="106"/>
      <c r="H46" s="58"/>
      <c r="I46" s="166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</row>
    <row r="47" spans="1:47" s="56" customFormat="1" ht="17.25" thickBot="1" x14ac:dyDescent="0.35">
      <c r="A47" s="113"/>
      <c r="B47" s="113"/>
      <c r="C47" s="156"/>
      <c r="D47" s="160">
        <f>Analitika!C35</f>
        <v>0</v>
      </c>
      <c r="E47" s="161">
        <f>Analitika!D35</f>
        <v>0</v>
      </c>
      <c r="F47" s="163">
        <f>Analitika!K35</f>
        <v>0</v>
      </c>
      <c r="G47" s="106"/>
      <c r="H47" s="58"/>
      <c r="I47" s="166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</row>
    <row r="48" spans="1:47" s="56" customFormat="1" ht="17.25" thickBot="1" x14ac:dyDescent="0.35">
      <c r="A48" s="113"/>
      <c r="B48" s="113"/>
      <c r="C48" s="156"/>
      <c r="D48" s="160">
        <f>Analitika!C36</f>
        <v>0</v>
      </c>
      <c r="E48" s="161">
        <f>Analitika!D36</f>
        <v>0</v>
      </c>
      <c r="F48" s="163">
        <f>Analitika!K36</f>
        <v>0</v>
      </c>
      <c r="G48" s="106"/>
      <c r="H48" s="58"/>
      <c r="I48" s="166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</row>
    <row r="49" spans="1:47" s="56" customFormat="1" ht="17.25" thickBot="1" x14ac:dyDescent="0.35">
      <c r="A49" s="113"/>
      <c r="B49" s="113"/>
      <c r="C49" s="156"/>
      <c r="D49" s="160">
        <f>Analitika!C37</f>
        <v>0</v>
      </c>
      <c r="E49" s="161">
        <f>Analitika!D37</f>
        <v>0</v>
      </c>
      <c r="F49" s="163">
        <f>Analitika!K37</f>
        <v>0</v>
      </c>
      <c r="G49" s="106"/>
      <c r="H49" s="58"/>
      <c r="I49" s="166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</row>
    <row r="50" spans="1:47" s="56" customFormat="1" ht="17.25" thickBot="1" x14ac:dyDescent="0.35">
      <c r="A50" s="113"/>
      <c r="B50" s="113"/>
      <c r="C50" s="156"/>
      <c r="D50" s="160">
        <f>Analitika!C38</f>
        <v>0</v>
      </c>
      <c r="E50" s="161">
        <f>Analitika!D38</f>
        <v>0</v>
      </c>
      <c r="F50" s="163">
        <f>Analitika!K38</f>
        <v>0</v>
      </c>
      <c r="G50" s="106"/>
      <c r="H50" s="58"/>
      <c r="I50" s="166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</row>
    <row r="51" spans="1:47" s="56" customFormat="1" ht="17.25" thickBot="1" x14ac:dyDescent="0.35">
      <c r="A51" s="113"/>
      <c r="B51" s="113"/>
      <c r="C51" s="156"/>
      <c r="D51" s="160">
        <f>Analitika!C39</f>
        <v>0</v>
      </c>
      <c r="E51" s="161">
        <f>Analitika!D39</f>
        <v>0</v>
      </c>
      <c r="F51" s="163">
        <f>Analitika!K39</f>
        <v>0</v>
      </c>
      <c r="G51" s="106"/>
      <c r="H51" s="58"/>
      <c r="I51" s="166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</row>
    <row r="52" spans="1:47" s="56" customFormat="1" ht="17.25" thickBot="1" x14ac:dyDescent="0.35">
      <c r="A52" s="113"/>
      <c r="B52" s="113"/>
      <c r="C52" s="156"/>
      <c r="D52" s="160">
        <f>Analitika!C40</f>
        <v>0</v>
      </c>
      <c r="E52" s="161">
        <f>Analitika!D40</f>
        <v>0</v>
      </c>
      <c r="F52" s="163">
        <f>Analitika!K40</f>
        <v>0</v>
      </c>
      <c r="G52" s="106"/>
      <c r="H52" s="58"/>
      <c r="I52" s="166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</row>
    <row r="53" spans="1:47" s="56" customFormat="1" ht="17.25" thickBot="1" x14ac:dyDescent="0.35">
      <c r="A53" s="113"/>
      <c r="B53" s="113"/>
      <c r="C53" s="156"/>
      <c r="D53" s="160">
        <f>Analitika!C41</f>
        <v>0</v>
      </c>
      <c r="E53" s="161">
        <f>Analitika!D41</f>
        <v>0</v>
      </c>
      <c r="F53" s="163">
        <f>Analitika!K41</f>
        <v>0</v>
      </c>
      <c r="G53" s="106"/>
      <c r="H53" s="58"/>
      <c r="I53" s="166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</row>
    <row r="54" spans="1:47" s="56" customFormat="1" ht="17.25" thickBot="1" x14ac:dyDescent="0.35">
      <c r="A54" s="113"/>
      <c r="B54" s="113"/>
      <c r="C54" s="156"/>
      <c r="D54" s="160">
        <f>Analitika!C42</f>
        <v>0</v>
      </c>
      <c r="E54" s="161">
        <f>Analitika!D42</f>
        <v>0</v>
      </c>
      <c r="F54" s="163">
        <f>Analitika!K42</f>
        <v>0</v>
      </c>
      <c r="G54" s="106"/>
      <c r="H54" s="58"/>
      <c r="I54" s="166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</row>
    <row r="55" spans="1:47" s="56" customFormat="1" ht="17.25" thickBot="1" x14ac:dyDescent="0.35">
      <c r="A55" s="113"/>
      <c r="B55" s="113"/>
      <c r="C55" s="156"/>
      <c r="D55" s="160">
        <f>Analitika!C43</f>
        <v>0</v>
      </c>
      <c r="E55" s="161">
        <f>Analitika!D43</f>
        <v>0</v>
      </c>
      <c r="F55" s="163">
        <f>Analitika!K43</f>
        <v>0</v>
      </c>
      <c r="G55" s="106"/>
      <c r="H55" s="58"/>
      <c r="I55" s="166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</row>
    <row r="56" spans="1:47" s="56" customFormat="1" ht="17.25" thickBot="1" x14ac:dyDescent="0.35">
      <c r="A56" s="113"/>
      <c r="B56" s="113"/>
      <c r="C56" s="159"/>
      <c r="D56" s="160">
        <f>Analitika!C44</f>
        <v>0</v>
      </c>
      <c r="E56" s="161">
        <f>Analitika!D44</f>
        <v>0</v>
      </c>
      <c r="F56" s="163">
        <f>Analitika!K44</f>
        <v>0</v>
      </c>
      <c r="G56" s="106"/>
      <c r="H56" s="58"/>
      <c r="I56" s="166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</row>
    <row r="57" spans="1:47" ht="18.95" customHeight="1" thickBot="1" x14ac:dyDescent="0.35">
      <c r="A57" s="110"/>
      <c r="B57" s="110"/>
      <c r="C57" s="143">
        <f>IF(Analitika!L45&gt;0,1,0)</f>
        <v>0</v>
      </c>
      <c r="D57" s="224" t="s">
        <v>5</v>
      </c>
      <c r="E57" s="276"/>
      <c r="F57" s="252">
        <f>SUM(F42:F56)</f>
        <v>0</v>
      </c>
      <c r="G57" s="253"/>
      <c r="H57" s="55"/>
      <c r="I57" s="116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</row>
    <row r="58" spans="1:47" ht="18.95" hidden="1" customHeight="1" thickBot="1" x14ac:dyDescent="0.35">
      <c r="A58" s="110"/>
      <c r="B58" s="110"/>
      <c r="C58" s="155"/>
      <c r="D58" s="105"/>
      <c r="E58" s="104" t="s">
        <v>7</v>
      </c>
      <c r="F58" s="42">
        <f>SUMIF(G42:G56,E58,F42:F56)</f>
        <v>0</v>
      </c>
      <c r="G58" s="41" t="e">
        <f>F58/$F$143</f>
        <v>#DIV/0!</v>
      </c>
      <c r="H58" s="55"/>
      <c r="I58" s="116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</row>
    <row r="59" spans="1:47" ht="18.95" hidden="1" customHeight="1" thickBot="1" x14ac:dyDescent="0.35">
      <c r="A59" s="110"/>
      <c r="B59" s="110"/>
      <c r="C59" s="155"/>
      <c r="D59" s="105"/>
      <c r="E59" s="104" t="s">
        <v>6</v>
      </c>
      <c r="F59" s="43">
        <f>SUMIF(G42:G56,E59,F42:F56)</f>
        <v>0</v>
      </c>
      <c r="G59" s="41" t="e">
        <f>F59/$F$142</f>
        <v>#DIV/0!</v>
      </c>
      <c r="H59" s="55"/>
      <c r="I59" s="116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</row>
    <row r="60" spans="1:47" ht="30" customHeight="1" thickBot="1" x14ac:dyDescent="0.35">
      <c r="A60" s="110"/>
      <c r="B60" s="110"/>
      <c r="C60" s="155"/>
      <c r="D60" s="259" t="s">
        <v>144</v>
      </c>
      <c r="E60" s="260"/>
      <c r="F60" s="260"/>
      <c r="G60" s="261"/>
      <c r="H60" s="55"/>
      <c r="I60" s="116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</row>
    <row r="61" spans="1:47" ht="17.25" thickBot="1" x14ac:dyDescent="0.35">
      <c r="A61" s="110"/>
      <c r="B61" s="110"/>
      <c r="C61" s="155"/>
      <c r="D61" s="255" t="str">
        <f>IF(Analitika!L45&gt;0,"Molimo Vas ispravite iznose prema definiranim programskim ograničenjima !","Troškovi vanjskih usluga i konzultanata su u skladu s programskim ograničenjima.")</f>
        <v>Troškovi vanjskih usluga i konzultanata su u skladu s programskim ograničenjima.</v>
      </c>
      <c r="E61" s="256"/>
      <c r="F61" s="256"/>
      <c r="G61" s="257"/>
      <c r="H61" s="55"/>
      <c r="I61" s="116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</row>
    <row r="62" spans="1:47" ht="17.25" customHeight="1" thickBot="1" x14ac:dyDescent="0.35">
      <c r="A62" s="110"/>
      <c r="B62" s="110"/>
      <c r="C62" s="214"/>
      <c r="D62" s="215"/>
      <c r="E62" s="114"/>
      <c r="F62" s="114"/>
      <c r="G62" s="114"/>
      <c r="H62" s="108"/>
      <c r="I62" s="116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</row>
    <row r="63" spans="1:47" ht="7.5" customHeight="1" thickBot="1" x14ac:dyDescent="0.35">
      <c r="A63" s="110"/>
      <c r="B63" s="110"/>
      <c r="C63" s="211"/>
      <c r="D63" s="212"/>
      <c r="E63" s="212"/>
      <c r="F63" s="212"/>
      <c r="G63" s="212"/>
      <c r="H63" s="213"/>
      <c r="I63" s="116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</row>
    <row r="64" spans="1:47" ht="17.25" customHeight="1" thickBot="1" x14ac:dyDescent="0.35">
      <c r="A64" s="110"/>
      <c r="B64" s="110"/>
      <c r="C64" s="226"/>
      <c r="D64" s="115"/>
      <c r="E64" s="114"/>
      <c r="F64" s="114"/>
      <c r="G64" s="114"/>
      <c r="H64" s="209"/>
      <c r="I64" s="116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</row>
    <row r="65" spans="1:47" ht="30.75" customHeight="1" thickBot="1" x14ac:dyDescent="0.35">
      <c r="A65" s="110"/>
      <c r="B65" s="110"/>
      <c r="C65" s="227"/>
      <c r="D65" s="38" t="s">
        <v>64</v>
      </c>
      <c r="E65" s="216" t="s">
        <v>3</v>
      </c>
      <c r="F65" s="222"/>
      <c r="G65" s="223"/>
      <c r="H65" s="210"/>
      <c r="I65" s="116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</row>
    <row r="66" spans="1:47" ht="17.25" thickBot="1" x14ac:dyDescent="0.35">
      <c r="A66" s="110"/>
      <c r="B66" s="110"/>
      <c r="C66" s="155"/>
      <c r="D66" s="160">
        <f>Analitika!C53</f>
        <v>1</v>
      </c>
      <c r="E66" s="161">
        <f>Analitika!D53</f>
        <v>0</v>
      </c>
      <c r="F66" s="163">
        <f>Analitika!K53</f>
        <v>0</v>
      </c>
      <c r="G66" s="106"/>
      <c r="H66" s="55"/>
      <c r="I66" s="116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</row>
    <row r="67" spans="1:47" s="56" customFormat="1" ht="17.25" thickBot="1" x14ac:dyDescent="0.35">
      <c r="A67" s="113"/>
      <c r="B67" s="113"/>
      <c r="C67" s="156"/>
      <c r="D67" s="160">
        <f>Analitika!C54</f>
        <v>2</v>
      </c>
      <c r="E67" s="161">
        <f>Analitika!D54</f>
        <v>0</v>
      </c>
      <c r="F67" s="163">
        <f>Analitika!K54</f>
        <v>0</v>
      </c>
      <c r="G67" s="106"/>
      <c r="H67" s="58"/>
      <c r="I67" s="166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</row>
    <row r="68" spans="1:47" s="56" customFormat="1" ht="17.25" thickBot="1" x14ac:dyDescent="0.35">
      <c r="A68" s="113"/>
      <c r="B68" s="113"/>
      <c r="C68" s="156"/>
      <c r="D68" s="160">
        <f>Analitika!C55</f>
        <v>3</v>
      </c>
      <c r="E68" s="161">
        <f>Analitika!D55</f>
        <v>0</v>
      </c>
      <c r="F68" s="163">
        <f>Analitika!K55</f>
        <v>0</v>
      </c>
      <c r="G68" s="106"/>
      <c r="H68" s="58"/>
      <c r="I68" s="166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</row>
    <row r="69" spans="1:47" s="56" customFormat="1" ht="17.25" thickBot="1" x14ac:dyDescent="0.35">
      <c r="A69" s="113"/>
      <c r="B69" s="113"/>
      <c r="C69" s="156"/>
      <c r="D69" s="160">
        <f>Analitika!C56</f>
        <v>4</v>
      </c>
      <c r="E69" s="161">
        <f>Analitika!D56</f>
        <v>0</v>
      </c>
      <c r="F69" s="163">
        <f>Analitika!K56</f>
        <v>0</v>
      </c>
      <c r="G69" s="106"/>
      <c r="H69" s="58"/>
      <c r="I69" s="166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</row>
    <row r="70" spans="1:47" s="56" customFormat="1" ht="17.25" thickBot="1" x14ac:dyDescent="0.35">
      <c r="A70" s="113"/>
      <c r="B70" s="113"/>
      <c r="C70" s="156"/>
      <c r="D70" s="160">
        <f>Analitika!C57</f>
        <v>5</v>
      </c>
      <c r="E70" s="161">
        <f>Analitika!D57</f>
        <v>0</v>
      </c>
      <c r="F70" s="163">
        <f>Analitika!K57</f>
        <v>0</v>
      </c>
      <c r="G70" s="106"/>
      <c r="H70" s="58"/>
      <c r="I70" s="166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</row>
    <row r="71" spans="1:47" s="56" customFormat="1" ht="17.25" thickBot="1" x14ac:dyDescent="0.35">
      <c r="A71" s="113"/>
      <c r="B71" s="113"/>
      <c r="C71" s="156"/>
      <c r="D71" s="160">
        <f>Analitika!C58</f>
        <v>6</v>
      </c>
      <c r="E71" s="161">
        <f>Analitika!D58</f>
        <v>0</v>
      </c>
      <c r="F71" s="163">
        <f>Analitika!K58</f>
        <v>0</v>
      </c>
      <c r="G71" s="106"/>
      <c r="H71" s="58"/>
      <c r="I71" s="166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</row>
    <row r="72" spans="1:47" s="56" customFormat="1" ht="17.25" thickBot="1" x14ac:dyDescent="0.35">
      <c r="A72" s="113"/>
      <c r="B72" s="113"/>
      <c r="C72" s="156"/>
      <c r="D72" s="160">
        <f>Analitika!C59</f>
        <v>7</v>
      </c>
      <c r="E72" s="161">
        <f>Analitika!D59</f>
        <v>0</v>
      </c>
      <c r="F72" s="163">
        <f>Analitika!K59</f>
        <v>0</v>
      </c>
      <c r="G72" s="106"/>
      <c r="H72" s="58"/>
      <c r="I72" s="166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</row>
    <row r="73" spans="1:47" s="56" customFormat="1" ht="17.25" thickBot="1" x14ac:dyDescent="0.35">
      <c r="A73" s="113"/>
      <c r="B73" s="113"/>
      <c r="C73" s="156"/>
      <c r="D73" s="160">
        <f>Analitika!C60</f>
        <v>8</v>
      </c>
      <c r="E73" s="161">
        <f>Analitika!D60</f>
        <v>0</v>
      </c>
      <c r="F73" s="163">
        <f>Analitika!K60</f>
        <v>0</v>
      </c>
      <c r="G73" s="106"/>
      <c r="H73" s="58"/>
      <c r="I73" s="166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</row>
    <row r="74" spans="1:47" s="56" customFormat="1" ht="17.25" thickBot="1" x14ac:dyDescent="0.35">
      <c r="A74" s="113"/>
      <c r="B74" s="113"/>
      <c r="C74" s="156"/>
      <c r="D74" s="160">
        <f>Analitika!C61</f>
        <v>9</v>
      </c>
      <c r="E74" s="161">
        <f>Analitika!D61</f>
        <v>0</v>
      </c>
      <c r="F74" s="163">
        <f>Analitika!K61</f>
        <v>0</v>
      </c>
      <c r="G74" s="106"/>
      <c r="H74" s="58"/>
      <c r="I74" s="166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</row>
    <row r="75" spans="1:47" s="56" customFormat="1" ht="17.25" thickBot="1" x14ac:dyDescent="0.35">
      <c r="A75" s="113"/>
      <c r="B75" s="113"/>
      <c r="C75" s="156"/>
      <c r="D75" s="160">
        <f>Analitika!C62</f>
        <v>10</v>
      </c>
      <c r="E75" s="161">
        <f>Analitika!D62</f>
        <v>0</v>
      </c>
      <c r="F75" s="163">
        <f>Analitika!K62</f>
        <v>0</v>
      </c>
      <c r="G75" s="106"/>
      <c r="H75" s="58"/>
      <c r="I75" s="166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</row>
    <row r="76" spans="1:47" s="56" customFormat="1" ht="17.25" thickBot="1" x14ac:dyDescent="0.35">
      <c r="A76" s="113"/>
      <c r="B76" s="113"/>
      <c r="C76" s="156"/>
      <c r="D76" s="160">
        <f>Analitika!C63</f>
        <v>11</v>
      </c>
      <c r="E76" s="161">
        <f>Analitika!D63</f>
        <v>0</v>
      </c>
      <c r="F76" s="163">
        <f>Analitika!K63</f>
        <v>0</v>
      </c>
      <c r="G76" s="106"/>
      <c r="H76" s="58"/>
      <c r="I76" s="166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</row>
    <row r="77" spans="1:47" s="56" customFormat="1" ht="17.25" thickBot="1" x14ac:dyDescent="0.35">
      <c r="A77" s="113"/>
      <c r="B77" s="113"/>
      <c r="C77" s="156"/>
      <c r="D77" s="160">
        <f>Analitika!C64</f>
        <v>12</v>
      </c>
      <c r="E77" s="161">
        <f>Analitika!D64</f>
        <v>0</v>
      </c>
      <c r="F77" s="163">
        <f>Analitika!K64</f>
        <v>0</v>
      </c>
      <c r="G77" s="106"/>
      <c r="H77" s="58"/>
      <c r="I77" s="166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</row>
    <row r="78" spans="1:47" s="56" customFormat="1" ht="17.25" thickBot="1" x14ac:dyDescent="0.35">
      <c r="A78" s="113"/>
      <c r="B78" s="113"/>
      <c r="C78" s="156"/>
      <c r="D78" s="160">
        <f>Analitika!C65</f>
        <v>13</v>
      </c>
      <c r="E78" s="161">
        <f>Analitika!D65</f>
        <v>0</v>
      </c>
      <c r="F78" s="163">
        <f>Analitika!K65</f>
        <v>0</v>
      </c>
      <c r="G78" s="106"/>
      <c r="H78" s="58"/>
      <c r="I78" s="166"/>
      <c r="J78" s="110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</row>
    <row r="79" spans="1:47" s="56" customFormat="1" ht="17.25" thickBot="1" x14ac:dyDescent="0.35">
      <c r="A79" s="113"/>
      <c r="B79" s="113"/>
      <c r="C79" s="156"/>
      <c r="D79" s="160">
        <f>Analitika!C66</f>
        <v>14</v>
      </c>
      <c r="E79" s="161">
        <f>Analitika!D66</f>
        <v>0</v>
      </c>
      <c r="F79" s="163">
        <f>Analitika!K66</f>
        <v>0</v>
      </c>
      <c r="G79" s="106"/>
      <c r="H79" s="58"/>
      <c r="I79" s="166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</row>
    <row r="80" spans="1:47" s="56" customFormat="1" ht="17.25" thickBot="1" x14ac:dyDescent="0.35">
      <c r="A80" s="113"/>
      <c r="B80" s="113"/>
      <c r="C80" s="156"/>
      <c r="D80" s="160">
        <f>Analitika!C67</f>
        <v>15</v>
      </c>
      <c r="E80" s="161">
        <f>Analitika!D67</f>
        <v>0</v>
      </c>
      <c r="F80" s="163">
        <f>Analitika!K67</f>
        <v>0</v>
      </c>
      <c r="G80" s="106"/>
      <c r="H80" s="58"/>
      <c r="I80" s="166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</row>
    <row r="81" spans="1:47" ht="18" thickBot="1" x14ac:dyDescent="0.4">
      <c r="A81" s="110"/>
      <c r="B81" s="110"/>
      <c r="C81" s="143">
        <f>IF(I81&gt;50%,1,0)</f>
        <v>0</v>
      </c>
      <c r="D81" s="224" t="s">
        <v>5</v>
      </c>
      <c r="E81" s="276"/>
      <c r="F81" s="252">
        <f>SUM(F66:F80)</f>
        <v>0</v>
      </c>
      <c r="G81" s="253"/>
      <c r="H81" s="55"/>
      <c r="I81" s="146">
        <f>IF(F81=0,0,F81/F142)</f>
        <v>0</v>
      </c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</row>
    <row r="82" spans="1:47" ht="17.25" hidden="1" thickBot="1" x14ac:dyDescent="0.35">
      <c r="A82" s="110"/>
      <c r="B82" s="110"/>
      <c r="C82" s="155"/>
      <c r="D82" s="105"/>
      <c r="E82" s="104" t="s">
        <v>7</v>
      </c>
      <c r="F82" s="42">
        <f>SUMIF(G66:G80,E82,F66:F80)</f>
        <v>0</v>
      </c>
      <c r="G82" s="41" t="e">
        <f>F82/$F$143</f>
        <v>#DIV/0!</v>
      </c>
      <c r="H82" s="55"/>
      <c r="I82" s="167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</row>
    <row r="83" spans="1:47" ht="17.25" hidden="1" thickBot="1" x14ac:dyDescent="0.35">
      <c r="A83" s="110"/>
      <c r="B83" s="110"/>
      <c r="C83" s="155"/>
      <c r="D83" s="105"/>
      <c r="E83" s="104" t="s">
        <v>6</v>
      </c>
      <c r="F83" s="43">
        <f>SUMIF(G66:G80,E83,F66:F80)</f>
        <v>0</v>
      </c>
      <c r="G83" s="41" t="e">
        <f>F83/$F$142</f>
        <v>#DIV/0!</v>
      </c>
      <c r="H83" s="55"/>
      <c r="I83" s="167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</row>
    <row r="84" spans="1:47" ht="17.25" thickBot="1" x14ac:dyDescent="0.35">
      <c r="A84" s="110"/>
      <c r="B84" s="110"/>
      <c r="C84" s="155"/>
      <c r="D84" s="272" t="s">
        <v>120</v>
      </c>
      <c r="E84" s="273"/>
      <c r="F84" s="273"/>
      <c r="G84" s="274"/>
      <c r="H84" s="44"/>
      <c r="I84" s="167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</row>
    <row r="85" spans="1:47" ht="17.25" thickBot="1" x14ac:dyDescent="0.35">
      <c r="A85" s="110"/>
      <c r="B85" s="110"/>
      <c r="C85" s="155"/>
      <c r="D85" s="255" t="str">
        <f>IF(I81&gt;50%,"Molimo Vas ispravite iznose prema definiranim programskim ograničenjima !","Troškovi opreme su u skladu s programskim ograničenjima.")</f>
        <v>Troškovi opreme su u skladu s programskim ograničenjima.</v>
      </c>
      <c r="E85" s="256"/>
      <c r="F85" s="256"/>
      <c r="G85" s="257"/>
      <c r="H85" s="55"/>
      <c r="I85" s="116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</row>
    <row r="86" spans="1:47" ht="17.25" customHeight="1" thickBot="1" x14ac:dyDescent="0.35">
      <c r="A86" s="110"/>
      <c r="B86" s="110"/>
      <c r="C86" s="214"/>
      <c r="D86" s="215"/>
      <c r="E86" s="215"/>
      <c r="F86" s="215"/>
      <c r="G86" s="215"/>
      <c r="H86" s="258"/>
      <c r="I86" s="116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</row>
    <row r="87" spans="1:47" ht="7.5" customHeight="1" thickBot="1" x14ac:dyDescent="0.35">
      <c r="A87" s="110"/>
      <c r="B87" s="110"/>
      <c r="C87" s="211"/>
      <c r="D87" s="212"/>
      <c r="E87" s="212"/>
      <c r="F87" s="212"/>
      <c r="G87" s="212"/>
      <c r="H87" s="213"/>
      <c r="I87" s="116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</row>
    <row r="88" spans="1:47" ht="17.25" customHeight="1" thickBot="1" x14ac:dyDescent="0.35">
      <c r="A88" s="110"/>
      <c r="B88" s="110"/>
      <c r="C88" s="226"/>
      <c r="D88" s="115"/>
      <c r="E88" s="115"/>
      <c r="F88" s="115"/>
      <c r="G88" s="115"/>
      <c r="H88" s="209"/>
      <c r="I88" s="116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</row>
    <row r="89" spans="1:47" ht="29.25" customHeight="1" thickBot="1" x14ac:dyDescent="0.35">
      <c r="A89" s="110"/>
      <c r="B89" s="110"/>
      <c r="C89" s="227"/>
      <c r="D89" s="38" t="s">
        <v>64</v>
      </c>
      <c r="E89" s="216" t="s">
        <v>14</v>
      </c>
      <c r="F89" s="217"/>
      <c r="G89" s="218"/>
      <c r="H89" s="210"/>
      <c r="I89" s="116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</row>
    <row r="90" spans="1:47" ht="17.25" thickBot="1" x14ac:dyDescent="0.35">
      <c r="A90" s="110"/>
      <c r="B90" s="110"/>
      <c r="C90" s="155"/>
      <c r="D90" s="164">
        <f>Analitika!C76</f>
        <v>0</v>
      </c>
      <c r="E90" s="161">
        <f>Analitika!D76</f>
        <v>0</v>
      </c>
      <c r="F90" s="163">
        <f>Analitika!K76</f>
        <v>0</v>
      </c>
      <c r="G90" s="106"/>
      <c r="H90" s="55"/>
      <c r="I90" s="116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</row>
    <row r="91" spans="1:47" ht="17.25" thickBot="1" x14ac:dyDescent="0.35">
      <c r="A91" s="110"/>
      <c r="B91" s="110"/>
      <c r="C91" s="155"/>
      <c r="D91" s="164">
        <f>Analitika!C77</f>
        <v>0</v>
      </c>
      <c r="E91" s="161">
        <f>Analitika!D77</f>
        <v>0</v>
      </c>
      <c r="F91" s="163">
        <f>Analitika!K77</f>
        <v>0</v>
      </c>
      <c r="G91" s="106"/>
      <c r="H91" s="55"/>
      <c r="I91" s="116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</row>
    <row r="92" spans="1:47" ht="17.25" thickBot="1" x14ac:dyDescent="0.35">
      <c r="A92" s="110"/>
      <c r="B92" s="110"/>
      <c r="C92" s="155"/>
      <c r="D92" s="164">
        <f>Analitika!C78</f>
        <v>0</v>
      </c>
      <c r="E92" s="161">
        <f>Analitika!D78</f>
        <v>0</v>
      </c>
      <c r="F92" s="163">
        <f>Analitika!K78</f>
        <v>0</v>
      </c>
      <c r="G92" s="106"/>
      <c r="H92" s="55"/>
      <c r="I92" s="116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</row>
    <row r="93" spans="1:47" ht="17.25" thickBot="1" x14ac:dyDescent="0.35">
      <c r="A93" s="110"/>
      <c r="B93" s="110"/>
      <c r="C93" s="155"/>
      <c r="D93" s="164">
        <f>Analitika!C79</f>
        <v>0</v>
      </c>
      <c r="E93" s="161">
        <f>Analitika!D79</f>
        <v>0</v>
      </c>
      <c r="F93" s="163">
        <f>Analitika!K79</f>
        <v>0</v>
      </c>
      <c r="G93" s="106"/>
      <c r="H93" s="55"/>
      <c r="I93" s="116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</row>
    <row r="94" spans="1:47" ht="17.25" thickBot="1" x14ac:dyDescent="0.35">
      <c r="A94" s="110"/>
      <c r="B94" s="110"/>
      <c r="C94" s="155"/>
      <c r="D94" s="164">
        <f>Analitika!C80</f>
        <v>0</v>
      </c>
      <c r="E94" s="161">
        <f>Analitika!D80</f>
        <v>0</v>
      </c>
      <c r="F94" s="163">
        <f>Analitika!K80</f>
        <v>0</v>
      </c>
      <c r="G94" s="106"/>
      <c r="H94" s="55"/>
      <c r="I94" s="116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</row>
    <row r="95" spans="1:47" ht="17.25" thickBot="1" x14ac:dyDescent="0.35">
      <c r="A95" s="110"/>
      <c r="B95" s="110"/>
      <c r="C95" s="155"/>
      <c r="D95" s="164">
        <f>Analitika!C81</f>
        <v>0</v>
      </c>
      <c r="E95" s="161">
        <f>Analitika!D81</f>
        <v>0</v>
      </c>
      <c r="F95" s="163">
        <f>Analitika!K81</f>
        <v>0</v>
      </c>
      <c r="G95" s="106"/>
      <c r="H95" s="55"/>
      <c r="I95" s="116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</row>
    <row r="96" spans="1:47" ht="17.25" thickBot="1" x14ac:dyDescent="0.35">
      <c r="A96" s="110"/>
      <c r="B96" s="110"/>
      <c r="C96" s="155"/>
      <c r="D96" s="164">
        <f>Analitika!C82</f>
        <v>0</v>
      </c>
      <c r="E96" s="161">
        <f>Analitika!D82</f>
        <v>0</v>
      </c>
      <c r="F96" s="163">
        <f>Analitika!K82</f>
        <v>0</v>
      </c>
      <c r="G96" s="106"/>
      <c r="H96" s="55"/>
      <c r="I96" s="116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</row>
    <row r="97" spans="1:47" ht="17.25" thickBot="1" x14ac:dyDescent="0.35">
      <c r="A97" s="110"/>
      <c r="B97" s="110"/>
      <c r="C97" s="155"/>
      <c r="D97" s="164">
        <f>Analitika!C83</f>
        <v>0</v>
      </c>
      <c r="E97" s="161">
        <f>Analitika!D83</f>
        <v>0</v>
      </c>
      <c r="F97" s="163">
        <f>Analitika!K83</f>
        <v>0</v>
      </c>
      <c r="G97" s="106"/>
      <c r="H97" s="55"/>
      <c r="I97" s="116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</row>
    <row r="98" spans="1:47" ht="17.25" thickBot="1" x14ac:dyDescent="0.35">
      <c r="A98" s="110"/>
      <c r="B98" s="110"/>
      <c r="C98" s="155"/>
      <c r="D98" s="164">
        <f>Analitika!C84</f>
        <v>0</v>
      </c>
      <c r="E98" s="161">
        <f>Analitika!D84</f>
        <v>0</v>
      </c>
      <c r="F98" s="163">
        <f>Analitika!K84</f>
        <v>0</v>
      </c>
      <c r="G98" s="106"/>
      <c r="H98" s="55"/>
      <c r="I98" s="116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</row>
    <row r="99" spans="1:47" ht="17.25" thickBot="1" x14ac:dyDescent="0.35">
      <c r="A99" s="110"/>
      <c r="B99" s="110"/>
      <c r="C99" s="155"/>
      <c r="D99" s="164">
        <f>Analitika!C85</f>
        <v>0</v>
      </c>
      <c r="E99" s="161">
        <f>Analitika!D85</f>
        <v>0</v>
      </c>
      <c r="F99" s="163">
        <f>Analitika!K85</f>
        <v>0</v>
      </c>
      <c r="G99" s="106"/>
      <c r="H99" s="55"/>
      <c r="I99" s="116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</row>
    <row r="100" spans="1:47" ht="17.25" thickBot="1" x14ac:dyDescent="0.35">
      <c r="A100" s="110"/>
      <c r="B100" s="110"/>
      <c r="C100" s="155"/>
      <c r="D100" s="164">
        <f>Analitika!C86</f>
        <v>0</v>
      </c>
      <c r="E100" s="161">
        <f>Analitika!D86</f>
        <v>0</v>
      </c>
      <c r="F100" s="163">
        <f>Analitika!K86</f>
        <v>0</v>
      </c>
      <c r="G100" s="106"/>
      <c r="H100" s="55"/>
      <c r="I100" s="116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</row>
    <row r="101" spans="1:47" s="56" customFormat="1" ht="17.25" thickBot="1" x14ac:dyDescent="0.35">
      <c r="A101" s="113"/>
      <c r="B101" s="113"/>
      <c r="C101" s="156"/>
      <c r="D101" s="164">
        <f>Analitika!C87</f>
        <v>0</v>
      </c>
      <c r="E101" s="161">
        <f>Analitika!D87</f>
        <v>0</v>
      </c>
      <c r="F101" s="163">
        <f>Analitika!K87</f>
        <v>0</v>
      </c>
      <c r="G101" s="106"/>
      <c r="H101" s="58"/>
      <c r="I101" s="166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</row>
    <row r="102" spans="1:47" s="56" customFormat="1" ht="17.25" thickBot="1" x14ac:dyDescent="0.35">
      <c r="A102" s="113"/>
      <c r="B102" s="113"/>
      <c r="C102" s="156"/>
      <c r="D102" s="164">
        <f>Analitika!C88</f>
        <v>0</v>
      </c>
      <c r="E102" s="161">
        <f>Analitika!D88</f>
        <v>0</v>
      </c>
      <c r="F102" s="163">
        <f>Analitika!K88</f>
        <v>0</v>
      </c>
      <c r="G102" s="106"/>
      <c r="H102" s="58"/>
      <c r="I102" s="166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</row>
    <row r="103" spans="1:47" s="56" customFormat="1" ht="17.25" thickBot="1" x14ac:dyDescent="0.35">
      <c r="A103" s="113"/>
      <c r="B103" s="113"/>
      <c r="C103" s="156"/>
      <c r="D103" s="164">
        <f>Analitika!C89</f>
        <v>0</v>
      </c>
      <c r="E103" s="161">
        <f>Analitika!D89</f>
        <v>0</v>
      </c>
      <c r="F103" s="163">
        <f>Analitika!K89</f>
        <v>0</v>
      </c>
      <c r="G103" s="106"/>
      <c r="H103" s="58"/>
      <c r="I103" s="166"/>
      <c r="J103" s="110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</row>
    <row r="104" spans="1:47" s="56" customFormat="1" ht="17.25" thickBot="1" x14ac:dyDescent="0.35">
      <c r="A104" s="113"/>
      <c r="B104" s="113"/>
      <c r="C104" s="159"/>
      <c r="D104" s="164">
        <f>Analitika!C90</f>
        <v>0</v>
      </c>
      <c r="E104" s="161">
        <f>Analitika!D90</f>
        <v>0</v>
      </c>
      <c r="F104" s="163">
        <f>Analitika!K90</f>
        <v>0</v>
      </c>
      <c r="G104" s="106"/>
      <c r="H104" s="58"/>
      <c r="I104" s="166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</row>
    <row r="105" spans="1:47" ht="17.25" thickBot="1" x14ac:dyDescent="0.35">
      <c r="A105" s="110"/>
      <c r="B105" s="110"/>
      <c r="C105" s="143">
        <f>IF(Analitika!L92=0,0,1)</f>
        <v>0</v>
      </c>
      <c r="D105" s="224" t="s">
        <v>5</v>
      </c>
      <c r="E105" s="276"/>
      <c r="F105" s="252">
        <f>SUM(F90:F104)</f>
        <v>0</v>
      </c>
      <c r="G105" s="253"/>
      <c r="H105" s="55"/>
      <c r="I105" s="116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</row>
    <row r="106" spans="1:47" ht="17.25" hidden="1" thickBot="1" x14ac:dyDescent="0.35">
      <c r="A106" s="110"/>
      <c r="B106" s="110"/>
      <c r="C106" s="143"/>
      <c r="D106" s="102"/>
      <c r="E106" s="104" t="s">
        <v>7</v>
      </c>
      <c r="F106" s="42">
        <f>SUMIF(G90:G104,E106,F90:F104)</f>
        <v>0</v>
      </c>
      <c r="G106" s="41" t="e">
        <f>F106/$F$143</f>
        <v>#DIV/0!</v>
      </c>
      <c r="H106" s="55"/>
      <c r="I106" s="116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</row>
    <row r="107" spans="1:47" ht="17.25" hidden="1" thickBot="1" x14ac:dyDescent="0.35">
      <c r="A107" s="110"/>
      <c r="B107" s="110"/>
      <c r="C107" s="155"/>
      <c r="D107" s="102"/>
      <c r="E107" s="104" t="s">
        <v>6</v>
      </c>
      <c r="F107" s="43">
        <f>SUMIF(G90:G104,E107,F90:F104)</f>
        <v>0</v>
      </c>
      <c r="G107" s="41" t="e">
        <f>F107/$F$142</f>
        <v>#DIV/0!</v>
      </c>
      <c r="H107" s="55"/>
      <c r="I107" s="116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</row>
    <row r="108" spans="1:47" ht="17.25" thickBot="1" x14ac:dyDescent="0.35">
      <c r="A108" s="110"/>
      <c r="B108" s="110"/>
      <c r="C108" s="155"/>
      <c r="D108" s="280" t="s">
        <v>145</v>
      </c>
      <c r="E108" s="281"/>
      <c r="F108" s="281"/>
      <c r="G108" s="282"/>
      <c r="H108" s="55"/>
      <c r="I108" s="116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</row>
    <row r="109" spans="1:47" ht="17.25" thickBot="1" x14ac:dyDescent="0.35">
      <c r="A109" s="110"/>
      <c r="B109" s="110"/>
      <c r="C109" s="155"/>
      <c r="D109" s="255" t="str">
        <f>IF(Analitika!L92&gt;0,"Molimo Vas ispravite iznose prema definiranim programskim ograničenjima !","Troškovi materijala i sitnog inventara su u skladu s programskim ograničenjima.")</f>
        <v>Troškovi materijala i sitnog inventara su u skladu s programskim ograničenjima.</v>
      </c>
      <c r="E109" s="256"/>
      <c r="F109" s="256"/>
      <c r="G109" s="257"/>
      <c r="H109" s="55"/>
      <c r="I109" s="116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</row>
    <row r="110" spans="1:47" ht="17.25" customHeight="1" thickBot="1" x14ac:dyDescent="0.35">
      <c r="A110" s="110"/>
      <c r="B110" s="110"/>
      <c r="C110" s="214"/>
      <c r="D110" s="215"/>
      <c r="E110" s="114"/>
      <c r="F110" s="114"/>
      <c r="G110" s="114"/>
      <c r="H110" s="108"/>
      <c r="I110" s="116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</row>
    <row r="111" spans="1:47" ht="7.5" customHeight="1" thickBot="1" x14ac:dyDescent="0.35">
      <c r="A111" s="110"/>
      <c r="B111" s="110"/>
      <c r="C111" s="211"/>
      <c r="D111" s="212"/>
      <c r="E111" s="212"/>
      <c r="F111" s="212"/>
      <c r="G111" s="212"/>
      <c r="H111" s="213"/>
      <c r="I111" s="116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</row>
    <row r="112" spans="1:47" ht="17.25" customHeight="1" thickBot="1" x14ac:dyDescent="0.35">
      <c r="A112" s="110"/>
      <c r="B112" s="110"/>
      <c r="C112" s="157"/>
      <c r="D112" s="107"/>
      <c r="E112" s="107"/>
      <c r="F112" s="107"/>
      <c r="G112" s="107"/>
      <c r="H112" s="209"/>
      <c r="I112" s="116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</row>
    <row r="113" spans="1:47" ht="29.25" customHeight="1" thickBot="1" x14ac:dyDescent="0.35">
      <c r="A113" s="110"/>
      <c r="B113" s="110"/>
      <c r="C113" s="155"/>
      <c r="D113" s="38" t="s">
        <v>64</v>
      </c>
      <c r="E113" s="216" t="s">
        <v>4</v>
      </c>
      <c r="F113" s="217"/>
      <c r="G113" s="218"/>
      <c r="H113" s="210"/>
      <c r="I113" s="116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</row>
    <row r="114" spans="1:47" ht="17.25" thickBot="1" x14ac:dyDescent="0.35">
      <c r="A114" s="110"/>
      <c r="B114" s="110"/>
      <c r="C114" s="155"/>
      <c r="D114" s="160">
        <f>Analitika!C99</f>
        <v>0</v>
      </c>
      <c r="E114" s="165">
        <f>Analitika!D99</f>
        <v>0</v>
      </c>
      <c r="F114" s="162">
        <f>Analitika!K99</f>
        <v>0</v>
      </c>
      <c r="G114" s="133"/>
      <c r="H114" s="55"/>
      <c r="I114" s="116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</row>
    <row r="115" spans="1:47" ht="17.25" thickBot="1" x14ac:dyDescent="0.35">
      <c r="A115" s="110"/>
      <c r="B115" s="110"/>
      <c r="C115" s="155"/>
      <c r="D115" s="160">
        <f>Analitika!C100</f>
        <v>0</v>
      </c>
      <c r="E115" s="165">
        <f>Analitika!D100</f>
        <v>0</v>
      </c>
      <c r="F115" s="162">
        <f>Analitika!K100</f>
        <v>0</v>
      </c>
      <c r="G115" s="133"/>
      <c r="H115" s="55"/>
      <c r="I115" s="116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</row>
    <row r="116" spans="1:47" ht="17.25" thickBot="1" x14ac:dyDescent="0.35">
      <c r="A116" s="110"/>
      <c r="B116" s="110"/>
      <c r="C116" s="155"/>
      <c r="D116" s="160">
        <f>Analitika!C101</f>
        <v>0</v>
      </c>
      <c r="E116" s="165">
        <f>Analitika!D101</f>
        <v>0</v>
      </c>
      <c r="F116" s="162">
        <f>Analitika!K101</f>
        <v>0</v>
      </c>
      <c r="G116" s="133"/>
      <c r="H116" s="55"/>
      <c r="I116" s="116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</row>
    <row r="117" spans="1:47" ht="17.25" thickBot="1" x14ac:dyDescent="0.35">
      <c r="A117" s="110"/>
      <c r="B117" s="110"/>
      <c r="C117" s="155"/>
      <c r="D117" s="160">
        <f>Analitika!C102</f>
        <v>0</v>
      </c>
      <c r="E117" s="165">
        <f>Analitika!D102</f>
        <v>0</v>
      </c>
      <c r="F117" s="162">
        <f>Analitika!K102</f>
        <v>0</v>
      </c>
      <c r="G117" s="133"/>
      <c r="H117" s="55"/>
      <c r="I117" s="116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</row>
    <row r="118" spans="1:47" ht="17.25" thickBot="1" x14ac:dyDescent="0.35">
      <c r="A118" s="110"/>
      <c r="B118" s="110"/>
      <c r="C118" s="155"/>
      <c r="D118" s="160">
        <f>Analitika!C103</f>
        <v>0</v>
      </c>
      <c r="E118" s="165">
        <f>Analitika!D103</f>
        <v>0</v>
      </c>
      <c r="F118" s="162">
        <f>Analitika!K103</f>
        <v>0</v>
      </c>
      <c r="G118" s="133"/>
      <c r="H118" s="55"/>
      <c r="I118" s="116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</row>
    <row r="119" spans="1:47" ht="17.25" thickBot="1" x14ac:dyDescent="0.35">
      <c r="A119" s="110"/>
      <c r="B119" s="110"/>
      <c r="C119" s="155"/>
      <c r="D119" s="160">
        <f>Analitika!C104</f>
        <v>0</v>
      </c>
      <c r="E119" s="165">
        <f>Analitika!D104</f>
        <v>0</v>
      </c>
      <c r="F119" s="162">
        <f>Analitika!K104</f>
        <v>0</v>
      </c>
      <c r="G119" s="133"/>
      <c r="H119" s="55"/>
      <c r="I119" s="116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</row>
    <row r="120" spans="1:47" ht="17.25" thickBot="1" x14ac:dyDescent="0.35">
      <c r="A120" s="110"/>
      <c r="B120" s="110"/>
      <c r="C120" s="155"/>
      <c r="D120" s="160">
        <f>Analitika!C105</f>
        <v>0</v>
      </c>
      <c r="E120" s="165">
        <f>Analitika!D105</f>
        <v>0</v>
      </c>
      <c r="F120" s="162">
        <f>Analitika!K105</f>
        <v>0</v>
      </c>
      <c r="G120" s="133"/>
      <c r="H120" s="55"/>
      <c r="I120" s="116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</row>
    <row r="121" spans="1:47" ht="17.25" thickBot="1" x14ac:dyDescent="0.35">
      <c r="A121" s="110"/>
      <c r="B121" s="110"/>
      <c r="C121" s="155"/>
      <c r="D121" s="160">
        <f>Analitika!C106</f>
        <v>0</v>
      </c>
      <c r="E121" s="165">
        <f>Analitika!D106</f>
        <v>0</v>
      </c>
      <c r="F121" s="162">
        <f>Analitika!K106</f>
        <v>0</v>
      </c>
      <c r="G121" s="133"/>
      <c r="H121" s="55"/>
      <c r="I121" s="116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</row>
    <row r="122" spans="1:47" ht="17.25" thickBot="1" x14ac:dyDescent="0.35">
      <c r="A122" s="110"/>
      <c r="B122" s="110"/>
      <c r="C122" s="155"/>
      <c r="D122" s="160">
        <f>Analitika!C107</f>
        <v>0</v>
      </c>
      <c r="E122" s="165">
        <f>Analitika!D107</f>
        <v>0</v>
      </c>
      <c r="F122" s="162">
        <f>Analitika!K107</f>
        <v>0</v>
      </c>
      <c r="G122" s="133"/>
      <c r="H122" s="55"/>
      <c r="I122" s="116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</row>
    <row r="123" spans="1:47" ht="17.25" thickBot="1" x14ac:dyDescent="0.35">
      <c r="A123" s="110"/>
      <c r="B123" s="110"/>
      <c r="C123" s="155"/>
      <c r="D123" s="160">
        <f>Analitika!C108</f>
        <v>0</v>
      </c>
      <c r="E123" s="165">
        <f>Analitika!D108</f>
        <v>0</v>
      </c>
      <c r="F123" s="162">
        <f>Analitika!K108</f>
        <v>0</v>
      </c>
      <c r="G123" s="133"/>
      <c r="H123" s="55"/>
      <c r="I123" s="116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</row>
    <row r="124" spans="1:47" ht="17.25" thickBot="1" x14ac:dyDescent="0.35">
      <c r="A124" s="110"/>
      <c r="B124" s="110"/>
      <c r="C124" s="155"/>
      <c r="D124" s="160">
        <f>Analitika!C109</f>
        <v>0</v>
      </c>
      <c r="E124" s="165">
        <f>Analitika!D109</f>
        <v>0</v>
      </c>
      <c r="F124" s="162">
        <f>Analitika!K109</f>
        <v>0</v>
      </c>
      <c r="G124" s="133"/>
      <c r="H124" s="55"/>
      <c r="I124" s="116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</row>
    <row r="125" spans="1:47" ht="17.25" thickBot="1" x14ac:dyDescent="0.35">
      <c r="A125" s="110"/>
      <c r="B125" s="110"/>
      <c r="C125" s="155"/>
      <c r="D125" s="160">
        <f>Analitika!C110</f>
        <v>0</v>
      </c>
      <c r="E125" s="165">
        <f>Analitika!D110</f>
        <v>0</v>
      </c>
      <c r="F125" s="162">
        <f>Analitika!K110</f>
        <v>0</v>
      </c>
      <c r="G125" s="133"/>
      <c r="H125" s="55"/>
      <c r="I125" s="116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</row>
    <row r="126" spans="1:47" s="56" customFormat="1" ht="17.25" thickBot="1" x14ac:dyDescent="0.35">
      <c r="A126" s="113"/>
      <c r="B126" s="113"/>
      <c r="C126" s="156"/>
      <c r="D126" s="160">
        <f>Analitika!C111</f>
        <v>0</v>
      </c>
      <c r="E126" s="165">
        <f>Analitika!D111</f>
        <v>0</v>
      </c>
      <c r="F126" s="162">
        <f>Analitika!K111</f>
        <v>0</v>
      </c>
      <c r="G126" s="133"/>
      <c r="H126" s="58"/>
      <c r="I126" s="166"/>
      <c r="J126" s="110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</row>
    <row r="127" spans="1:47" s="56" customFormat="1" ht="17.25" thickBot="1" x14ac:dyDescent="0.35">
      <c r="A127" s="113"/>
      <c r="B127" s="113"/>
      <c r="C127" s="156"/>
      <c r="D127" s="160">
        <f>Analitika!C112</f>
        <v>0</v>
      </c>
      <c r="E127" s="165">
        <f>Analitika!D112</f>
        <v>0</v>
      </c>
      <c r="F127" s="162">
        <f>Analitika!K112</f>
        <v>0</v>
      </c>
      <c r="G127" s="133"/>
      <c r="H127" s="58"/>
      <c r="I127" s="166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</row>
    <row r="128" spans="1:47" ht="18" thickBot="1" x14ac:dyDescent="0.4">
      <c r="A128" s="110"/>
      <c r="B128" s="110"/>
      <c r="C128" s="143"/>
      <c r="D128" s="160">
        <f>Analitika!C113</f>
        <v>15</v>
      </c>
      <c r="E128" s="101" t="str">
        <f>Analitika!D113</f>
        <v>Administrativni i nepredvidivi troškovi</v>
      </c>
      <c r="F128" s="163">
        <f>Analitika!H113</f>
        <v>0</v>
      </c>
      <c r="G128" s="106"/>
      <c r="H128" s="55"/>
      <c r="I128" s="146">
        <f>IF(Analitika!H113=0,0,F128/F142)</f>
        <v>0</v>
      </c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</row>
    <row r="129" spans="1:47" ht="17.25" thickBot="1" x14ac:dyDescent="0.35">
      <c r="A129" s="110"/>
      <c r="B129" s="110"/>
      <c r="C129" s="143">
        <f>IF(F129&gt;50000,1,IF(I128&gt;0.050001,1,0))</f>
        <v>0</v>
      </c>
      <c r="D129" s="224" t="s">
        <v>5</v>
      </c>
      <c r="E129" s="225"/>
      <c r="F129" s="252">
        <f>SUM(F114:F128)</f>
        <v>0</v>
      </c>
      <c r="G129" s="253"/>
      <c r="H129" s="55"/>
      <c r="I129" s="116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</row>
    <row r="130" spans="1:47" ht="17.25" hidden="1" thickBot="1" x14ac:dyDescent="0.35">
      <c r="A130" s="110"/>
      <c r="B130" s="110"/>
      <c r="C130" s="143"/>
      <c r="D130" s="102"/>
      <c r="E130" s="104" t="s">
        <v>7</v>
      </c>
      <c r="F130" s="42">
        <f>SUMIF(G114:G128,E130,F114:F128)</f>
        <v>0</v>
      </c>
      <c r="G130" s="41" t="e">
        <f>F130/$F$143</f>
        <v>#DIV/0!</v>
      </c>
      <c r="H130" s="55"/>
      <c r="I130" s="116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</row>
    <row r="131" spans="1:47" ht="17.25" hidden="1" thickBot="1" x14ac:dyDescent="0.35">
      <c r="A131" s="110"/>
      <c r="B131" s="110"/>
      <c r="C131" s="155"/>
      <c r="D131" s="102"/>
      <c r="E131" s="104" t="s">
        <v>6</v>
      </c>
      <c r="F131" s="43">
        <f>SUMIF(G114:G128,E131,F114:F128)</f>
        <v>0</v>
      </c>
      <c r="G131" s="41" t="e">
        <f>F131/$F$142</f>
        <v>#DIV/0!</v>
      </c>
      <c r="H131" s="55"/>
      <c r="I131" s="116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</row>
    <row r="132" spans="1:47" ht="17.25" thickBot="1" x14ac:dyDescent="0.35">
      <c r="A132" s="110"/>
      <c r="B132" s="110"/>
      <c r="C132" s="155"/>
      <c r="D132" s="255" t="str">
        <f>IF(F129&gt;50000,"Molimo Vas ispravite iznose prema definiranim programskim ograničenjima !", IF( I128&gt;0.050001, "Molimo Vas ispravite iznose prema definiranim programskim ograničenjima !", "Ostali troškovi su u skladu sa programskim kriterijima."))</f>
        <v>Ostali troškovi su u skladu sa programskim kriterijima.</v>
      </c>
      <c r="E132" s="256"/>
      <c r="F132" s="256"/>
      <c r="G132" s="257"/>
      <c r="H132" s="55"/>
      <c r="I132" s="116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</row>
    <row r="133" spans="1:47" ht="17.25" thickBot="1" x14ac:dyDescent="0.35">
      <c r="A133" s="110"/>
      <c r="B133" s="110"/>
      <c r="C133" s="155"/>
      <c r="D133" s="219" t="s">
        <v>132</v>
      </c>
      <c r="E133" s="220"/>
      <c r="F133" s="220"/>
      <c r="G133" s="221"/>
      <c r="H133" s="55"/>
      <c r="I133" s="116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</row>
    <row r="134" spans="1:47" x14ac:dyDescent="0.3">
      <c r="A134" s="110"/>
      <c r="B134" s="110"/>
      <c r="C134" s="155"/>
      <c r="D134" s="203" t="s">
        <v>85</v>
      </c>
      <c r="E134" s="204"/>
      <c r="F134" s="204"/>
      <c r="G134" s="205"/>
      <c r="H134" s="45"/>
      <c r="I134" s="116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</row>
    <row r="135" spans="1:47" ht="19.5" customHeight="1" thickBot="1" x14ac:dyDescent="0.35">
      <c r="A135" s="110"/>
      <c r="B135" s="110"/>
      <c r="C135" s="155"/>
      <c r="D135" s="206" t="s">
        <v>86</v>
      </c>
      <c r="E135" s="207"/>
      <c r="F135" s="207"/>
      <c r="G135" s="208"/>
      <c r="H135" s="45"/>
      <c r="I135" s="116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</row>
    <row r="136" spans="1:47" ht="17.25" customHeight="1" thickBot="1" x14ac:dyDescent="0.35">
      <c r="A136" s="110"/>
      <c r="B136" s="110"/>
      <c r="C136" s="214"/>
      <c r="D136" s="215"/>
      <c r="E136" s="215"/>
      <c r="F136" s="215"/>
      <c r="G136" s="215"/>
      <c r="H136" s="258"/>
      <c r="I136" s="116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</row>
    <row r="137" spans="1:47" ht="96" customHeight="1" thickBot="1" x14ac:dyDescent="0.35">
      <c r="A137" s="110"/>
      <c r="B137" s="110"/>
      <c r="C137" s="254" t="s">
        <v>121</v>
      </c>
      <c r="D137" s="239"/>
      <c r="E137" s="239"/>
      <c r="F137" s="239"/>
      <c r="G137" s="239"/>
      <c r="H137" s="240"/>
      <c r="I137" s="116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</row>
    <row r="138" spans="1:47" ht="18.95" customHeight="1" thickBot="1" x14ac:dyDescent="0.35">
      <c r="A138" s="110"/>
      <c r="B138" s="110"/>
      <c r="C138" s="238" t="s">
        <v>133</v>
      </c>
      <c r="D138" s="239"/>
      <c r="E138" s="239"/>
      <c r="F138" s="239"/>
      <c r="G138" s="239"/>
      <c r="H138" s="240"/>
      <c r="I138" s="116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</row>
    <row r="139" spans="1:47" ht="48" customHeight="1" thickBot="1" x14ac:dyDescent="0.35">
      <c r="A139" s="110"/>
      <c r="B139" s="110"/>
      <c r="C139" s="283" t="s">
        <v>65</v>
      </c>
      <c r="D139" s="284"/>
      <c r="E139" s="284"/>
      <c r="F139" s="284"/>
      <c r="G139" s="284"/>
      <c r="H139" s="285"/>
      <c r="I139" s="116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</row>
    <row r="140" spans="1:47" ht="17.25" thickBot="1" x14ac:dyDescent="0.35">
      <c r="A140" s="110"/>
      <c r="B140" s="110"/>
      <c r="C140" s="153"/>
      <c r="D140" s="110"/>
      <c r="E140" s="110"/>
      <c r="F140" s="110"/>
      <c r="G140" s="110"/>
      <c r="H140" s="111"/>
      <c r="I140" s="116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</row>
    <row r="141" spans="1:47" ht="17.25" thickBot="1" x14ac:dyDescent="0.35">
      <c r="A141" s="110"/>
      <c r="B141" s="110"/>
      <c r="C141" s="153"/>
      <c r="D141" s="46" t="s">
        <v>8</v>
      </c>
      <c r="E141" s="47" t="s">
        <v>9</v>
      </c>
      <c r="F141" s="48" t="s">
        <v>13</v>
      </c>
      <c r="G141" s="48" t="s">
        <v>10</v>
      </c>
      <c r="H141" s="111"/>
      <c r="I141" s="116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</row>
    <row r="142" spans="1:47" ht="17.25" thickBot="1" x14ac:dyDescent="0.35">
      <c r="A142" s="110"/>
      <c r="B142" s="110"/>
      <c r="C142" s="153"/>
      <c r="D142" s="49">
        <v>1</v>
      </c>
      <c r="E142" s="100" t="s">
        <v>6</v>
      </c>
      <c r="F142" s="50">
        <f>F35+F59+F83+F107+F131</f>
        <v>0</v>
      </c>
      <c r="G142" s="142" t="e">
        <f>F142/F144*100</f>
        <v>#DIV/0!</v>
      </c>
      <c r="H142" s="111"/>
      <c r="I142" s="116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</row>
    <row r="143" spans="1:47" ht="17.25" thickBot="1" x14ac:dyDescent="0.35">
      <c r="A143" s="110"/>
      <c r="B143" s="110"/>
      <c r="C143" s="153"/>
      <c r="D143" s="51">
        <v>2</v>
      </c>
      <c r="E143" s="99" t="s">
        <v>7</v>
      </c>
      <c r="F143" s="50">
        <f>F34+F58+F82+F106+F130</f>
        <v>0</v>
      </c>
      <c r="G143" s="142" t="e">
        <f>F143/F144*100</f>
        <v>#DIV/0!</v>
      </c>
      <c r="H143" s="111"/>
      <c r="I143" s="116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</row>
    <row r="144" spans="1:47" ht="17.25" thickBot="1" x14ac:dyDescent="0.35">
      <c r="A144" s="110"/>
      <c r="B144" s="110"/>
      <c r="C144" s="153"/>
      <c r="D144" s="286" t="s">
        <v>146</v>
      </c>
      <c r="E144" s="287"/>
      <c r="F144" s="40">
        <f>SUM(F142:F143)</f>
        <v>0</v>
      </c>
      <c r="G144" s="148" t="e">
        <f>SUM(G142:G143)</f>
        <v>#DIV/0!</v>
      </c>
      <c r="H144" s="111"/>
      <c r="I144" s="116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</row>
    <row r="145" spans="1:47" ht="7.5" customHeight="1" thickBot="1" x14ac:dyDescent="0.35">
      <c r="A145" s="110"/>
      <c r="B145" s="110"/>
      <c r="C145" s="153"/>
      <c r="D145" s="288"/>
      <c r="E145" s="289"/>
      <c r="F145" s="289"/>
      <c r="G145" s="290"/>
      <c r="H145" s="111"/>
      <c r="I145" s="116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</row>
    <row r="146" spans="1:47" ht="15.75" customHeight="1" thickBot="1" x14ac:dyDescent="0.35">
      <c r="A146" s="110"/>
      <c r="B146" s="110"/>
      <c r="C146" s="153"/>
      <c r="D146" s="283" t="s">
        <v>66</v>
      </c>
      <c r="E146" s="284"/>
      <c r="F146" s="284"/>
      <c r="G146" s="285"/>
      <c r="H146" s="111"/>
      <c r="I146" s="116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</row>
    <row r="147" spans="1:47" ht="17.25" thickBot="1" x14ac:dyDescent="0.35">
      <c r="A147" s="110"/>
      <c r="B147" s="110"/>
      <c r="C147" s="153"/>
      <c r="D147" s="110"/>
      <c r="E147" s="110"/>
      <c r="F147" s="110"/>
      <c r="G147" s="110"/>
      <c r="H147" s="111"/>
      <c r="I147" s="116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</row>
    <row r="148" spans="1:47" ht="27" customHeight="1" thickBot="1" x14ac:dyDescent="0.35">
      <c r="A148" s="110"/>
      <c r="B148" s="110"/>
      <c r="C148" s="153"/>
      <c r="D148" s="277" t="e">
        <f>IF(G142&gt;70,"Proračun nije u skladu sa programskim kriterijima. Molimo Vas da provjerite troškove.",IF(C33+C57+C81+C105+C129&gt;0,"Proračun nije u skladu sa programskim kriterijima. Molimo Vas da provjerite troškove",IF(F33+F57+F81+F105+F129&lt;&gt;F142+F143,"Proračun nije u skladu sa programskim kriterijima. Molimo Vas da provjerite troškove.","Proračun je u skladu sa programskim kriterijima")))</f>
        <v>#DIV/0!</v>
      </c>
      <c r="E148" s="278"/>
      <c r="F148" s="278"/>
      <c r="G148" s="279"/>
      <c r="H148" s="111"/>
      <c r="I148" s="116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</row>
    <row r="149" spans="1:47" x14ac:dyDescent="0.3">
      <c r="A149" s="110"/>
      <c r="B149" s="110"/>
      <c r="C149" s="153"/>
      <c r="D149" s="110"/>
      <c r="E149" s="110"/>
      <c r="F149" s="110"/>
      <c r="G149" s="110"/>
      <c r="H149" s="111"/>
      <c r="I149" s="116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</row>
    <row r="150" spans="1:47" x14ac:dyDescent="0.3">
      <c r="A150" s="110"/>
      <c r="B150" s="110"/>
      <c r="C150" s="153"/>
      <c r="D150" s="110"/>
      <c r="E150" s="110"/>
      <c r="F150" s="110"/>
      <c r="G150" s="110"/>
      <c r="H150" s="111"/>
      <c r="I150" s="116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</row>
    <row r="151" spans="1:47" x14ac:dyDescent="0.3">
      <c r="A151" s="110"/>
      <c r="B151" s="110"/>
      <c r="C151" s="153"/>
      <c r="D151" s="110"/>
      <c r="E151" s="110"/>
      <c r="F151" s="110"/>
      <c r="G151" s="110"/>
      <c r="H151" s="111"/>
      <c r="I151" s="116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10"/>
      <c r="AU151" s="110"/>
    </row>
    <row r="152" spans="1:47" x14ac:dyDescent="0.3">
      <c r="A152" s="110"/>
      <c r="B152" s="110"/>
      <c r="C152" s="153"/>
      <c r="D152" s="110"/>
      <c r="E152" s="110"/>
      <c r="F152" s="110"/>
      <c r="G152" s="110"/>
      <c r="H152" s="111"/>
      <c r="I152" s="116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</row>
    <row r="153" spans="1:47" x14ac:dyDescent="0.3">
      <c r="A153" s="110"/>
      <c r="B153" s="110"/>
      <c r="C153" s="153"/>
      <c r="D153" s="110"/>
      <c r="E153" s="110"/>
      <c r="F153" s="110"/>
      <c r="G153" s="110"/>
      <c r="H153" s="111"/>
      <c r="I153" s="116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</row>
    <row r="154" spans="1:47" x14ac:dyDescent="0.3">
      <c r="A154" s="110"/>
      <c r="B154" s="110"/>
      <c r="C154" s="153"/>
      <c r="D154" s="110"/>
      <c r="E154" s="110"/>
      <c r="F154" s="110"/>
      <c r="G154" s="110"/>
      <c r="H154" s="111"/>
      <c r="I154" s="116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</row>
    <row r="155" spans="1:47" x14ac:dyDescent="0.3">
      <c r="A155" s="110"/>
      <c r="B155" s="110"/>
      <c r="C155" s="153"/>
      <c r="D155" s="110"/>
      <c r="E155" s="110"/>
      <c r="F155" s="110"/>
      <c r="G155" s="110"/>
      <c r="H155" s="111"/>
      <c r="I155" s="116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</row>
    <row r="156" spans="1:47" x14ac:dyDescent="0.3">
      <c r="A156" s="116"/>
      <c r="B156" s="116"/>
      <c r="C156" s="153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0"/>
    </row>
    <row r="157" spans="1:47" x14ac:dyDescent="0.3">
      <c r="A157" s="116"/>
      <c r="B157" s="116"/>
      <c r="C157" s="153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</row>
    <row r="158" spans="1:47" x14ac:dyDescent="0.3">
      <c r="A158" s="116"/>
      <c r="B158" s="116"/>
      <c r="C158" s="153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</row>
    <row r="159" spans="1:47" x14ac:dyDescent="0.3">
      <c r="A159" s="116"/>
      <c r="B159" s="116"/>
      <c r="C159" s="153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</row>
    <row r="160" spans="1:47" x14ac:dyDescent="0.3">
      <c r="A160" s="116"/>
      <c r="B160" s="116"/>
      <c r="C160" s="153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</row>
    <row r="161" spans="1:47" x14ac:dyDescent="0.3">
      <c r="A161" s="116"/>
      <c r="B161" s="116"/>
      <c r="C161" s="153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</row>
    <row r="162" spans="1:47" x14ac:dyDescent="0.3">
      <c r="A162" s="116"/>
      <c r="B162" s="116"/>
      <c r="C162" s="153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</row>
    <row r="163" spans="1:47" x14ac:dyDescent="0.3">
      <c r="A163" s="116"/>
      <c r="B163" s="116"/>
      <c r="C163" s="153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</row>
    <row r="164" spans="1:47" x14ac:dyDescent="0.3">
      <c r="A164" s="116"/>
      <c r="B164" s="116"/>
      <c r="C164" s="153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</row>
    <row r="165" spans="1:47" x14ac:dyDescent="0.3">
      <c r="A165" s="116"/>
      <c r="B165" s="116"/>
      <c r="C165" s="153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</row>
    <row r="166" spans="1:47" x14ac:dyDescent="0.3">
      <c r="A166" s="116"/>
      <c r="B166" s="116"/>
      <c r="C166" s="153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</row>
    <row r="167" spans="1:47" x14ac:dyDescent="0.3">
      <c r="A167" s="116"/>
      <c r="B167" s="116"/>
      <c r="C167" s="153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</row>
    <row r="168" spans="1:47" x14ac:dyDescent="0.3">
      <c r="A168" s="116"/>
      <c r="B168" s="116"/>
      <c r="C168" s="153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</row>
    <row r="169" spans="1:47" x14ac:dyDescent="0.3">
      <c r="A169" s="116"/>
      <c r="B169" s="116"/>
      <c r="C169" s="153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</row>
    <row r="170" spans="1:47" x14ac:dyDescent="0.3">
      <c r="A170" s="116"/>
      <c r="B170" s="116"/>
      <c r="C170" s="153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</row>
    <row r="171" spans="1:47" x14ac:dyDescent="0.3">
      <c r="A171" s="116"/>
      <c r="B171" s="116"/>
      <c r="C171" s="153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</row>
    <row r="172" spans="1:47" x14ac:dyDescent="0.3">
      <c r="A172" s="116"/>
      <c r="B172" s="116"/>
      <c r="C172" s="153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</row>
    <row r="173" spans="1:47" x14ac:dyDescent="0.3">
      <c r="A173" s="116"/>
      <c r="B173" s="116"/>
      <c r="C173" s="153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</row>
    <row r="174" spans="1:47" x14ac:dyDescent="0.3">
      <c r="A174" s="116"/>
      <c r="B174" s="116"/>
      <c r="C174" s="153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</row>
    <row r="175" spans="1:47" x14ac:dyDescent="0.3">
      <c r="A175" s="116"/>
      <c r="B175" s="116"/>
      <c r="C175" s="153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0"/>
    </row>
    <row r="176" spans="1:47" x14ac:dyDescent="0.3">
      <c r="A176" s="116"/>
      <c r="B176" s="116"/>
      <c r="C176" s="153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</row>
    <row r="177" spans="1:47" x14ac:dyDescent="0.3">
      <c r="A177" s="116"/>
      <c r="B177" s="116"/>
      <c r="C177" s="153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</row>
    <row r="178" spans="1:47" x14ac:dyDescent="0.3">
      <c r="A178" s="116"/>
      <c r="B178" s="116"/>
      <c r="C178" s="153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</row>
    <row r="179" spans="1:47" x14ac:dyDescent="0.3">
      <c r="A179" s="116"/>
      <c r="B179" s="116"/>
      <c r="C179" s="153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</row>
    <row r="180" spans="1:47" x14ac:dyDescent="0.3">
      <c r="A180" s="116"/>
      <c r="B180" s="116"/>
      <c r="C180" s="153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</row>
    <row r="181" spans="1:47" x14ac:dyDescent="0.3">
      <c r="A181" s="116"/>
      <c r="B181" s="116"/>
      <c r="C181" s="153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</row>
    <row r="182" spans="1:47" x14ac:dyDescent="0.3">
      <c r="A182" s="116"/>
      <c r="B182" s="116"/>
      <c r="C182" s="153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</row>
    <row r="183" spans="1:47" x14ac:dyDescent="0.3">
      <c r="A183" s="116"/>
      <c r="B183" s="116"/>
      <c r="C183" s="153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</row>
    <row r="184" spans="1:47" x14ac:dyDescent="0.3">
      <c r="A184" s="116"/>
      <c r="B184" s="116"/>
      <c r="C184" s="153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0"/>
    </row>
    <row r="185" spans="1:47" x14ac:dyDescent="0.3">
      <c r="A185" s="116"/>
      <c r="B185" s="116"/>
      <c r="C185" s="153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</row>
    <row r="186" spans="1:47" x14ac:dyDescent="0.3">
      <c r="A186" s="116"/>
      <c r="B186" s="116"/>
      <c r="C186" s="153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</row>
    <row r="187" spans="1:47" x14ac:dyDescent="0.3">
      <c r="A187" s="116"/>
      <c r="B187" s="116"/>
      <c r="C187" s="153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</row>
    <row r="188" spans="1:47" x14ac:dyDescent="0.3">
      <c r="A188" s="116"/>
      <c r="B188" s="116"/>
      <c r="C188" s="153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  <c r="AT188" s="110"/>
      <c r="AU188" s="110"/>
    </row>
    <row r="189" spans="1:47" x14ac:dyDescent="0.3">
      <c r="A189" s="116"/>
      <c r="B189" s="116"/>
      <c r="C189" s="153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  <c r="AR189" s="110"/>
      <c r="AS189" s="110"/>
      <c r="AT189" s="110"/>
      <c r="AU189" s="110"/>
    </row>
    <row r="190" spans="1:47" x14ac:dyDescent="0.3">
      <c r="A190" s="116"/>
      <c r="B190" s="116"/>
      <c r="C190" s="153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0"/>
    </row>
    <row r="191" spans="1:47" x14ac:dyDescent="0.3">
      <c r="A191" s="116"/>
      <c r="B191" s="116"/>
      <c r="C191" s="153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  <c r="AR191" s="110"/>
      <c r="AS191" s="110"/>
      <c r="AT191" s="110"/>
      <c r="AU191" s="110"/>
    </row>
    <row r="192" spans="1:47" x14ac:dyDescent="0.3">
      <c r="A192" s="116"/>
      <c r="B192" s="116"/>
      <c r="C192" s="153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  <c r="AR192" s="110"/>
      <c r="AS192" s="110"/>
      <c r="AT192" s="110"/>
      <c r="AU192" s="110"/>
    </row>
    <row r="193" spans="1:47" x14ac:dyDescent="0.3">
      <c r="A193" s="116"/>
      <c r="B193" s="116"/>
      <c r="C193" s="153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  <c r="AR193" s="110"/>
      <c r="AS193" s="110"/>
      <c r="AT193" s="110"/>
      <c r="AU193" s="110"/>
    </row>
    <row r="194" spans="1:47" x14ac:dyDescent="0.3">
      <c r="A194" s="116"/>
      <c r="B194" s="116"/>
      <c r="C194" s="153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0"/>
    </row>
    <row r="195" spans="1:47" x14ac:dyDescent="0.3">
      <c r="A195" s="116"/>
      <c r="B195" s="116"/>
      <c r="C195" s="153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</row>
    <row r="196" spans="1:47" x14ac:dyDescent="0.3">
      <c r="A196" s="116"/>
      <c r="B196" s="116"/>
      <c r="C196" s="153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</row>
    <row r="197" spans="1:47" x14ac:dyDescent="0.3">
      <c r="A197" s="116"/>
      <c r="B197" s="116"/>
      <c r="C197" s="153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</row>
    <row r="198" spans="1:47" x14ac:dyDescent="0.3">
      <c r="A198" s="110"/>
      <c r="B198" s="110"/>
      <c r="C198" s="153"/>
      <c r="D198" s="110"/>
      <c r="E198" s="110"/>
      <c r="F198" s="110"/>
      <c r="G198" s="110"/>
      <c r="H198" s="111"/>
      <c r="I198" s="116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</row>
    <row r="199" spans="1:47" x14ac:dyDescent="0.3">
      <c r="A199" s="110"/>
      <c r="B199" s="110"/>
      <c r="C199" s="153"/>
      <c r="D199" s="110"/>
      <c r="E199" s="110"/>
      <c r="F199" s="110"/>
      <c r="G199" s="110"/>
      <c r="H199" s="111"/>
      <c r="I199" s="116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  <c r="AT199" s="110"/>
      <c r="AU199" s="110"/>
    </row>
    <row r="200" spans="1:47" x14ac:dyDescent="0.3">
      <c r="A200" s="110"/>
      <c r="B200" s="110"/>
      <c r="C200" s="153"/>
      <c r="D200" s="110"/>
      <c r="E200" s="110"/>
      <c r="F200" s="110"/>
      <c r="G200" s="110"/>
      <c r="H200" s="111"/>
      <c r="I200" s="116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</row>
    <row r="201" spans="1:47" x14ac:dyDescent="0.3">
      <c r="A201" s="110"/>
      <c r="B201" s="110"/>
      <c r="C201" s="153"/>
      <c r="D201" s="110"/>
      <c r="E201" s="110"/>
      <c r="F201" s="110"/>
      <c r="G201" s="110"/>
      <c r="H201" s="111"/>
      <c r="I201" s="116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</row>
    <row r="202" spans="1:47" x14ac:dyDescent="0.3">
      <c r="A202" s="110"/>
      <c r="B202" s="110"/>
      <c r="C202" s="153"/>
      <c r="D202" s="110"/>
      <c r="E202" s="110"/>
      <c r="F202" s="110"/>
      <c r="G202" s="110"/>
      <c r="H202" s="111"/>
      <c r="I202" s="116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</row>
    <row r="203" spans="1:47" x14ac:dyDescent="0.3"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</row>
  </sheetData>
  <sheetProtection algorithmName="SHA-512" hashValue="G0xma9Mbyh6lIVW+rhTmu5cmgx8/8tRERmdo7JJ47nuyfUMJeBEu8o7g+bvdxORhoQ5BKfv5K8BVeGWtCdQ+rw==" saltValue="TVxrklcCZPUlg+6dIyLbkw==" spinCount="100000" sheet="1" insertRows="0" selectLockedCells="1"/>
  <mergeCells count="68">
    <mergeCell ref="D148:G148"/>
    <mergeCell ref="D109:G109"/>
    <mergeCell ref="D37:G37"/>
    <mergeCell ref="D61:G61"/>
    <mergeCell ref="F33:G33"/>
    <mergeCell ref="F57:G57"/>
    <mergeCell ref="F81:G81"/>
    <mergeCell ref="F105:G105"/>
    <mergeCell ref="D108:G108"/>
    <mergeCell ref="D146:G146"/>
    <mergeCell ref="D144:E144"/>
    <mergeCell ref="D105:E105"/>
    <mergeCell ref="C139:H139"/>
    <mergeCell ref="D145:G145"/>
    <mergeCell ref="C2:H2"/>
    <mergeCell ref="C88:C89"/>
    <mergeCell ref="C136:H136"/>
    <mergeCell ref="D60:G60"/>
    <mergeCell ref="C8:H8"/>
    <mergeCell ref="C11:H11"/>
    <mergeCell ref="C16:D16"/>
    <mergeCell ref="D84:G84"/>
    <mergeCell ref="D13:G13"/>
    <mergeCell ref="C10:H10"/>
    <mergeCell ref="D57:E57"/>
    <mergeCell ref="E41:G41"/>
    <mergeCell ref="H88:H89"/>
    <mergeCell ref="D81:E81"/>
    <mergeCell ref="C38:H38"/>
    <mergeCell ref="D85:G85"/>
    <mergeCell ref="E17:G17"/>
    <mergeCell ref="C110:D110"/>
    <mergeCell ref="C40:C41"/>
    <mergeCell ref="F129:G129"/>
    <mergeCell ref="C138:H138"/>
    <mergeCell ref="C137:H137"/>
    <mergeCell ref="D132:G132"/>
    <mergeCell ref="C86:H86"/>
    <mergeCell ref="H64:H65"/>
    <mergeCell ref="C111:H111"/>
    <mergeCell ref="D36:G36"/>
    <mergeCell ref="C4:D4"/>
    <mergeCell ref="E4:H4"/>
    <mergeCell ref="C5:D5"/>
    <mergeCell ref="E5:H5"/>
    <mergeCell ref="C6:D6"/>
    <mergeCell ref="E6:H6"/>
    <mergeCell ref="F7:H7"/>
    <mergeCell ref="D14:E14"/>
    <mergeCell ref="C13:C14"/>
    <mergeCell ref="C12:H12"/>
    <mergeCell ref="H13:H14"/>
    <mergeCell ref="C9:H9"/>
    <mergeCell ref="J36:N36"/>
    <mergeCell ref="D134:G134"/>
    <mergeCell ref="D135:G135"/>
    <mergeCell ref="H40:H41"/>
    <mergeCell ref="C63:H63"/>
    <mergeCell ref="C39:H39"/>
    <mergeCell ref="C62:D62"/>
    <mergeCell ref="E113:G113"/>
    <mergeCell ref="H112:H113"/>
    <mergeCell ref="D133:G133"/>
    <mergeCell ref="E65:G65"/>
    <mergeCell ref="E89:G89"/>
    <mergeCell ref="D129:E129"/>
    <mergeCell ref="C87:H87"/>
    <mergeCell ref="C64:C65"/>
  </mergeCells>
  <conditionalFormatting sqref="D37:G37">
    <cfRule type="expression" dxfId="15" priority="15" stopIfTrue="1">
      <formula>$C$33&gt;0</formula>
    </cfRule>
    <cfRule type="expression" dxfId="14" priority="16" stopIfTrue="1">
      <formula>$C$33=0</formula>
    </cfRule>
  </conditionalFormatting>
  <conditionalFormatting sqref="D61:G61">
    <cfRule type="expression" dxfId="13" priority="13" stopIfTrue="1">
      <formula>$C$57&gt;0</formula>
    </cfRule>
    <cfRule type="expression" dxfId="12" priority="14" stopIfTrue="1">
      <formula>$C$57=0</formula>
    </cfRule>
  </conditionalFormatting>
  <conditionalFormatting sqref="D85:G85">
    <cfRule type="expression" dxfId="11" priority="11" stopIfTrue="1">
      <formula>$C$81&gt;0</formula>
    </cfRule>
    <cfRule type="expression" dxfId="10" priority="12" stopIfTrue="1">
      <formula>$C$81=0</formula>
    </cfRule>
  </conditionalFormatting>
  <conditionalFormatting sqref="D109:G109">
    <cfRule type="expression" dxfId="9" priority="9" stopIfTrue="1">
      <formula>$C$105&gt;0</formula>
    </cfRule>
    <cfRule type="expression" dxfId="8" priority="10" stopIfTrue="1">
      <formula>$C$105=0</formula>
    </cfRule>
  </conditionalFormatting>
  <conditionalFormatting sqref="D132:G132">
    <cfRule type="expression" dxfId="7" priority="7" stopIfTrue="1">
      <formula>$C$129&gt;0</formula>
    </cfRule>
    <cfRule type="expression" dxfId="6" priority="8" stopIfTrue="1">
      <formula>$C$129=0</formula>
    </cfRule>
  </conditionalFormatting>
  <conditionalFormatting sqref="D148:G148">
    <cfRule type="expression" dxfId="5" priority="1" stopIfTrue="1">
      <formula>$C$129&gt;0</formula>
    </cfRule>
    <cfRule type="expression" dxfId="4" priority="2" stopIfTrue="1">
      <formula>$C$105&gt;0</formula>
    </cfRule>
    <cfRule type="expression" dxfId="3" priority="3" stopIfTrue="1">
      <formula>$C$81&gt;0</formula>
    </cfRule>
    <cfRule type="expression" dxfId="2" priority="4" stopIfTrue="1">
      <formula>$C$57&gt;0</formula>
    </cfRule>
    <cfRule type="expression" dxfId="1" priority="5" stopIfTrue="1">
      <formula>$C$33&gt;0</formula>
    </cfRule>
    <cfRule type="expression" dxfId="0" priority="6" stopIfTrue="1">
      <formula>$G$142&gt;70</formula>
    </cfRule>
  </conditionalFormatting>
  <dataValidations disablePrompts="1" count="1">
    <dataValidation type="list" allowBlank="1" showInputMessage="1" showErrorMessage="1" sqref="G90:G104 G114:G128 G66:G80 G18:G32 G42:G56" xr:uid="{00000000-0002-0000-0100-000000000000}">
      <formula1>$E$142:$E$143</formula1>
    </dataValidation>
  </dataValidations>
  <pageMargins left="0.24" right="0.24" top="0.25" bottom="0.25" header="0.25" footer="0.25"/>
  <pageSetup paperSize="9" scale="85" fitToHeight="5" orientation="portrait" r:id="rId1"/>
  <rowBreaks count="3" manualBreakCount="3">
    <brk id="39" min="2" max="7" man="1"/>
    <brk id="87" min="2" max="7" man="1"/>
    <brk id="111" min="2" max="7" man="1"/>
  </rowBreaks>
  <ignoredErrors>
    <ignoredError sqref="D18:F18 D68:F68 D42:F44 D90:F92 D114:F116 D66:E66 D67:E67" unlockedFormula="1"/>
    <ignoredError sqref="G142:G144 D148 I8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F96"/>
  <sheetViews>
    <sheetView showGridLines="0" tabSelected="1" zoomScaleNormal="100" workbookViewId="0">
      <selection activeCell="E18" sqref="E18"/>
    </sheetView>
  </sheetViews>
  <sheetFormatPr defaultColWidth="7.5703125" defaultRowHeight="15" x14ac:dyDescent="0.25"/>
  <cols>
    <col min="1" max="1" width="9.140625" style="5" customWidth="1"/>
    <col min="2" max="2" width="3.85546875" style="5" customWidth="1"/>
    <col min="3" max="3" width="29.140625" style="6" customWidth="1"/>
    <col min="4" max="15" width="10.28515625" style="5" customWidth="1"/>
    <col min="16" max="16" width="16" style="5" customWidth="1"/>
    <col min="17" max="248" width="9.140625" style="5" customWidth="1"/>
    <col min="249" max="249" width="4.85546875" style="5" customWidth="1"/>
    <col min="250" max="250" width="32.5703125" style="5" customWidth="1"/>
    <col min="251" max="16384" width="7.5703125" style="5"/>
  </cols>
  <sheetData>
    <row r="1" spans="1:32" ht="15.75" thickBot="1" x14ac:dyDescent="0.3">
      <c r="A1" s="62"/>
    </row>
    <row r="2" spans="1:32" ht="18" customHeight="1" thickBot="1" x14ac:dyDescent="0.3">
      <c r="B2" s="339" t="s">
        <v>92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1"/>
    </row>
    <row r="3" spans="1:32" s="8" customFormat="1" ht="18" customHeight="1" thickBot="1" x14ac:dyDescent="0.35">
      <c r="A3" s="7"/>
      <c r="B3" s="344" t="s">
        <v>25</v>
      </c>
      <c r="C3" s="345"/>
      <c r="D3" s="346">
        <f>Proračun!E4</f>
        <v>0</v>
      </c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8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9.5" customHeight="1" thickBot="1" x14ac:dyDescent="0.35">
      <c r="A4" s="7"/>
      <c r="B4" s="349" t="s">
        <v>26</v>
      </c>
      <c r="C4" s="349"/>
      <c r="D4" s="346">
        <f>Proračun!E5</f>
        <v>0</v>
      </c>
      <c r="E4" s="350"/>
      <c r="F4" s="350"/>
      <c r="G4" s="350"/>
      <c r="H4" s="350"/>
      <c r="I4" s="347"/>
      <c r="J4" s="347"/>
      <c r="K4" s="347"/>
      <c r="L4" s="347"/>
      <c r="M4" s="347"/>
      <c r="N4" s="347"/>
      <c r="O4" s="347"/>
      <c r="P4" s="34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8" customFormat="1" ht="19.5" customHeight="1" thickBot="1" x14ac:dyDescent="0.3">
      <c r="A5" s="7"/>
      <c r="B5" s="349" t="s">
        <v>27</v>
      </c>
      <c r="C5" s="349"/>
      <c r="D5" s="346">
        <f>Proračun!E6</f>
        <v>0</v>
      </c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61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8" customFormat="1" ht="19.5" customHeight="1" thickBot="1" x14ac:dyDescent="0.3">
      <c r="A6" s="7"/>
      <c r="B6" s="355" t="s">
        <v>94</v>
      </c>
      <c r="C6" s="356"/>
      <c r="D6" s="356"/>
      <c r="E6" s="356"/>
      <c r="F6" s="356"/>
      <c r="G6" s="357"/>
      <c r="H6" s="358">
        <f>Proračun!F7</f>
        <v>0</v>
      </c>
      <c r="I6" s="359"/>
      <c r="J6" s="359"/>
      <c r="K6" s="359"/>
      <c r="L6" s="359"/>
      <c r="M6" s="359"/>
      <c r="N6" s="359"/>
      <c r="O6" s="359"/>
      <c r="P6" s="360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8" customFormat="1" ht="22.7" customHeight="1" thickBot="1" x14ac:dyDescent="0.35">
      <c r="A7" s="7"/>
      <c r="B7" s="351" t="s">
        <v>36</v>
      </c>
      <c r="C7" s="352"/>
      <c r="D7" s="352"/>
      <c r="E7" s="352"/>
      <c r="F7" s="352"/>
      <c r="G7" s="352"/>
      <c r="H7" s="352"/>
      <c r="I7" s="353"/>
      <c r="J7" s="353"/>
      <c r="K7" s="353"/>
      <c r="L7" s="353"/>
      <c r="M7" s="353"/>
      <c r="N7" s="353"/>
      <c r="O7" s="353"/>
      <c r="P7" s="35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8" customFormat="1" ht="15.75" customHeight="1" x14ac:dyDescent="0.25">
      <c r="A8" s="7"/>
      <c r="B8" s="327" t="s">
        <v>122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s="8" customFormat="1" ht="34.15" customHeight="1" x14ac:dyDescent="0.25">
      <c r="A9" s="7"/>
      <c r="B9" s="330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s="8" customFormat="1" ht="16.5" customHeight="1" thickBot="1" x14ac:dyDescent="0.35">
      <c r="A10" s="7"/>
      <c r="B10" s="331" t="s">
        <v>89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3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6.75" customHeight="1" thickBot="1" x14ac:dyDescent="0.35">
      <c r="B11" s="334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6"/>
    </row>
    <row r="12" spans="1:32" ht="25.5" customHeight="1" thickBot="1" x14ac:dyDescent="0.3">
      <c r="B12" s="337" t="s">
        <v>8</v>
      </c>
      <c r="C12" s="9" t="s">
        <v>37</v>
      </c>
      <c r="D12" s="339" t="s">
        <v>38</v>
      </c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1"/>
      <c r="P12" s="342" t="s">
        <v>39</v>
      </c>
    </row>
    <row r="13" spans="1:32" ht="15.75" thickBot="1" x14ac:dyDescent="0.3">
      <c r="B13" s="338"/>
      <c r="C13" s="10" t="s">
        <v>22</v>
      </c>
      <c r="D13" s="30">
        <v>1</v>
      </c>
      <c r="E13" s="29">
        <v>2</v>
      </c>
      <c r="F13" s="11">
        <v>3</v>
      </c>
      <c r="G13" s="29">
        <v>4</v>
      </c>
      <c r="H13" s="11">
        <v>5</v>
      </c>
      <c r="I13" s="29">
        <v>6</v>
      </c>
      <c r="J13" s="11">
        <v>7</v>
      </c>
      <c r="K13" s="29">
        <v>8</v>
      </c>
      <c r="L13" s="11">
        <v>9</v>
      </c>
      <c r="M13" s="29">
        <v>10</v>
      </c>
      <c r="N13" s="11">
        <v>11</v>
      </c>
      <c r="O13" s="29">
        <v>12</v>
      </c>
      <c r="P13" s="343"/>
    </row>
    <row r="14" spans="1:32" ht="4.7" customHeight="1" thickBot="1" x14ac:dyDescent="0.3">
      <c r="B14" s="366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8"/>
    </row>
    <row r="15" spans="1:32" ht="18" customHeight="1" x14ac:dyDescent="0.25">
      <c r="B15" s="369" t="s">
        <v>15</v>
      </c>
      <c r="C15" s="98" t="s">
        <v>23</v>
      </c>
      <c r="D15" s="362">
        <f t="shared" ref="D15:O15" si="0">SUM(D17:D18)</f>
        <v>0</v>
      </c>
      <c r="E15" s="362">
        <f t="shared" si="0"/>
        <v>0</v>
      </c>
      <c r="F15" s="362">
        <f t="shared" si="0"/>
        <v>0</v>
      </c>
      <c r="G15" s="362">
        <f t="shared" si="0"/>
        <v>0</v>
      </c>
      <c r="H15" s="362">
        <f t="shared" si="0"/>
        <v>0</v>
      </c>
      <c r="I15" s="362">
        <f t="shared" si="0"/>
        <v>0</v>
      </c>
      <c r="J15" s="362">
        <f t="shared" si="0"/>
        <v>0</v>
      </c>
      <c r="K15" s="362">
        <f t="shared" si="0"/>
        <v>0</v>
      </c>
      <c r="L15" s="362">
        <f t="shared" si="0"/>
        <v>0</v>
      </c>
      <c r="M15" s="362">
        <f t="shared" si="0"/>
        <v>0</v>
      </c>
      <c r="N15" s="362">
        <f t="shared" si="0"/>
        <v>0</v>
      </c>
      <c r="O15" s="362">
        <f t="shared" si="0"/>
        <v>0</v>
      </c>
      <c r="P15" s="364">
        <f>SUM(D15:O16)</f>
        <v>0</v>
      </c>
    </row>
    <row r="16" spans="1:32" x14ac:dyDescent="0.25">
      <c r="B16" s="370"/>
      <c r="C16" s="66" t="s">
        <v>22</v>
      </c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5"/>
    </row>
    <row r="17" spans="2:16" ht="18" customHeight="1" x14ac:dyDescent="0.25">
      <c r="B17" s="370"/>
      <c r="C17" s="67" t="s">
        <v>40</v>
      </c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3">
        <f>SUM(D17:O17)</f>
        <v>0</v>
      </c>
    </row>
    <row r="18" spans="2:16" ht="18" customHeight="1" thickBot="1" x14ac:dyDescent="0.3">
      <c r="B18" s="370"/>
      <c r="C18" s="67" t="s">
        <v>41</v>
      </c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64">
        <f>SUM(D18:O18)</f>
        <v>0</v>
      </c>
    </row>
    <row r="19" spans="2:16" ht="4.7" customHeight="1" thickBot="1" x14ac:dyDescent="0.3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8"/>
    </row>
    <row r="20" spans="2:16" ht="18" customHeight="1" x14ac:dyDescent="0.25">
      <c r="B20" s="369" t="s">
        <v>16</v>
      </c>
      <c r="C20" s="98" t="s">
        <v>42</v>
      </c>
      <c r="D20" s="362">
        <f t="shared" ref="D20:O20" si="1">SUM(D22:D23)</f>
        <v>0</v>
      </c>
      <c r="E20" s="362">
        <f t="shared" si="1"/>
        <v>0</v>
      </c>
      <c r="F20" s="362">
        <f t="shared" si="1"/>
        <v>0</v>
      </c>
      <c r="G20" s="362">
        <f t="shared" si="1"/>
        <v>0</v>
      </c>
      <c r="H20" s="362">
        <f t="shared" si="1"/>
        <v>0</v>
      </c>
      <c r="I20" s="362">
        <f t="shared" si="1"/>
        <v>0</v>
      </c>
      <c r="J20" s="362">
        <f t="shared" si="1"/>
        <v>0</v>
      </c>
      <c r="K20" s="362">
        <f t="shared" si="1"/>
        <v>0</v>
      </c>
      <c r="L20" s="362">
        <f t="shared" si="1"/>
        <v>0</v>
      </c>
      <c r="M20" s="362">
        <f t="shared" si="1"/>
        <v>0</v>
      </c>
      <c r="N20" s="362">
        <f t="shared" si="1"/>
        <v>0</v>
      </c>
      <c r="O20" s="362">
        <f t="shared" si="1"/>
        <v>0</v>
      </c>
      <c r="P20" s="364">
        <f>SUM(D20:O21)</f>
        <v>0</v>
      </c>
    </row>
    <row r="21" spans="2:16" x14ac:dyDescent="0.25">
      <c r="B21" s="370"/>
      <c r="C21" s="66" t="s">
        <v>22</v>
      </c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5"/>
    </row>
    <row r="22" spans="2:16" ht="18" customHeight="1" x14ac:dyDescent="0.25">
      <c r="B22" s="370"/>
      <c r="C22" s="67" t="s">
        <v>40</v>
      </c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09">
        <f>SUM(D22:O22)</f>
        <v>0</v>
      </c>
    </row>
    <row r="23" spans="2:16" ht="18" customHeight="1" thickBot="1" x14ac:dyDescent="0.3">
      <c r="B23" s="370"/>
      <c r="C23" s="67" t="s">
        <v>41</v>
      </c>
      <c r="D23" s="1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64">
        <f>SUM(D23:O23)</f>
        <v>0</v>
      </c>
    </row>
    <row r="24" spans="2:16" ht="4.7" customHeight="1" thickBot="1" x14ac:dyDescent="0.3">
      <c r="B24" s="366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8"/>
    </row>
    <row r="25" spans="2:16" ht="18" customHeight="1" x14ac:dyDescent="0.25">
      <c r="B25" s="369" t="s">
        <v>17</v>
      </c>
      <c r="C25" s="98" t="s">
        <v>43</v>
      </c>
      <c r="D25" s="362">
        <f t="shared" ref="D25:O25" si="2">SUM(D27:D28)</f>
        <v>0</v>
      </c>
      <c r="E25" s="362">
        <f t="shared" si="2"/>
        <v>0</v>
      </c>
      <c r="F25" s="362">
        <f t="shared" si="2"/>
        <v>0</v>
      </c>
      <c r="G25" s="362">
        <f t="shared" si="2"/>
        <v>0</v>
      </c>
      <c r="H25" s="362">
        <f t="shared" si="2"/>
        <v>0</v>
      </c>
      <c r="I25" s="362">
        <f t="shared" si="2"/>
        <v>0</v>
      </c>
      <c r="J25" s="362">
        <f t="shared" si="2"/>
        <v>0</v>
      </c>
      <c r="K25" s="362">
        <f t="shared" si="2"/>
        <v>0</v>
      </c>
      <c r="L25" s="362">
        <f t="shared" si="2"/>
        <v>0</v>
      </c>
      <c r="M25" s="362">
        <f t="shared" si="2"/>
        <v>0</v>
      </c>
      <c r="N25" s="362">
        <f t="shared" si="2"/>
        <v>0</v>
      </c>
      <c r="O25" s="362">
        <f t="shared" si="2"/>
        <v>0</v>
      </c>
      <c r="P25" s="364">
        <f>SUM(D25:O26)</f>
        <v>0</v>
      </c>
    </row>
    <row r="26" spans="2:16" x14ac:dyDescent="0.25">
      <c r="B26" s="370"/>
      <c r="C26" s="66" t="s">
        <v>22</v>
      </c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5"/>
    </row>
    <row r="27" spans="2:16" ht="18" customHeight="1" x14ac:dyDescent="0.25">
      <c r="B27" s="370"/>
      <c r="C27" s="67" t="s">
        <v>40</v>
      </c>
      <c r="D27" s="1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9">
        <f>SUM(D27:O27)</f>
        <v>0</v>
      </c>
    </row>
    <row r="28" spans="2:16" ht="18" customHeight="1" thickBot="1" x14ac:dyDescent="0.3">
      <c r="B28" s="370"/>
      <c r="C28" s="67" t="s">
        <v>41</v>
      </c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64">
        <f>SUM(D28:O28)</f>
        <v>0</v>
      </c>
    </row>
    <row r="29" spans="2:16" ht="4.7" customHeight="1" thickBot="1" x14ac:dyDescent="0.3">
      <c r="B29" s="366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8"/>
    </row>
    <row r="30" spans="2:16" ht="18" customHeight="1" x14ac:dyDescent="0.25">
      <c r="B30" s="369" t="s">
        <v>18</v>
      </c>
      <c r="C30" s="98" t="s">
        <v>44</v>
      </c>
      <c r="D30" s="362">
        <f t="shared" ref="D30:O30" si="3">SUM(D32:D33)</f>
        <v>0</v>
      </c>
      <c r="E30" s="362">
        <f t="shared" si="3"/>
        <v>0</v>
      </c>
      <c r="F30" s="362">
        <f t="shared" si="3"/>
        <v>0</v>
      </c>
      <c r="G30" s="362">
        <f t="shared" si="3"/>
        <v>0</v>
      </c>
      <c r="H30" s="362">
        <f t="shared" si="3"/>
        <v>0</v>
      </c>
      <c r="I30" s="362">
        <f t="shared" si="3"/>
        <v>0</v>
      </c>
      <c r="J30" s="362">
        <f t="shared" si="3"/>
        <v>0</v>
      </c>
      <c r="K30" s="362">
        <f t="shared" si="3"/>
        <v>0</v>
      </c>
      <c r="L30" s="362">
        <f t="shared" si="3"/>
        <v>0</v>
      </c>
      <c r="M30" s="362">
        <f t="shared" si="3"/>
        <v>0</v>
      </c>
      <c r="N30" s="362">
        <f t="shared" si="3"/>
        <v>0</v>
      </c>
      <c r="O30" s="362">
        <f t="shared" si="3"/>
        <v>0</v>
      </c>
      <c r="P30" s="364">
        <f>SUM(D30:O31)</f>
        <v>0</v>
      </c>
    </row>
    <row r="31" spans="2:16" x14ac:dyDescent="0.25">
      <c r="B31" s="370"/>
      <c r="C31" s="66" t="s">
        <v>22</v>
      </c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5"/>
    </row>
    <row r="32" spans="2:16" ht="18" customHeight="1" x14ac:dyDescent="0.25">
      <c r="B32" s="370"/>
      <c r="C32" s="67" t="s">
        <v>40</v>
      </c>
      <c r="D32" s="1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09">
        <f>SUM(D32:O32)</f>
        <v>0</v>
      </c>
    </row>
    <row r="33" spans="2:16" ht="18" customHeight="1" thickBot="1" x14ac:dyDescent="0.3">
      <c r="B33" s="370"/>
      <c r="C33" s="67" t="s">
        <v>41</v>
      </c>
      <c r="D33" s="1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64">
        <f>SUM(D33:O33)</f>
        <v>0</v>
      </c>
    </row>
    <row r="34" spans="2:16" ht="4.7" customHeight="1" thickBot="1" x14ac:dyDescent="0.3">
      <c r="B34" s="366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8"/>
    </row>
    <row r="35" spans="2:16" ht="18" customHeight="1" x14ac:dyDescent="0.25">
      <c r="B35" s="369" t="s">
        <v>19</v>
      </c>
      <c r="C35" s="98" t="s">
        <v>45</v>
      </c>
      <c r="D35" s="362">
        <f t="shared" ref="D35:O35" si="4">SUM(D37:D38)</f>
        <v>0</v>
      </c>
      <c r="E35" s="362">
        <f t="shared" si="4"/>
        <v>0</v>
      </c>
      <c r="F35" s="362">
        <f t="shared" si="4"/>
        <v>0</v>
      </c>
      <c r="G35" s="362">
        <f t="shared" si="4"/>
        <v>0</v>
      </c>
      <c r="H35" s="362">
        <f t="shared" si="4"/>
        <v>0</v>
      </c>
      <c r="I35" s="362">
        <f t="shared" si="4"/>
        <v>0</v>
      </c>
      <c r="J35" s="362">
        <f t="shared" si="4"/>
        <v>0</v>
      </c>
      <c r="K35" s="362">
        <f t="shared" si="4"/>
        <v>0</v>
      </c>
      <c r="L35" s="362">
        <f t="shared" si="4"/>
        <v>0</v>
      </c>
      <c r="M35" s="362">
        <f t="shared" si="4"/>
        <v>0</v>
      </c>
      <c r="N35" s="362">
        <f t="shared" si="4"/>
        <v>0</v>
      </c>
      <c r="O35" s="362">
        <f t="shared" si="4"/>
        <v>0</v>
      </c>
      <c r="P35" s="364">
        <f>SUM(D35:O36)</f>
        <v>0</v>
      </c>
    </row>
    <row r="36" spans="2:16" x14ac:dyDescent="0.25">
      <c r="B36" s="370"/>
      <c r="C36" s="66" t="s">
        <v>22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5"/>
    </row>
    <row r="37" spans="2:16" ht="18" customHeight="1" x14ac:dyDescent="0.25">
      <c r="B37" s="370"/>
      <c r="C37" s="67" t="s">
        <v>40</v>
      </c>
      <c r="D37" s="1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9">
        <f>SUM(D37:O37)</f>
        <v>0</v>
      </c>
    </row>
    <row r="38" spans="2:16" ht="18" customHeight="1" thickBot="1" x14ac:dyDescent="0.3">
      <c r="B38" s="370"/>
      <c r="C38" s="67" t="s">
        <v>41</v>
      </c>
      <c r="D38" s="1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64">
        <f>SUM(D38:O38)</f>
        <v>0</v>
      </c>
    </row>
    <row r="39" spans="2:16" ht="4.7" customHeight="1" thickBot="1" x14ac:dyDescent="0.3">
      <c r="B39" s="366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8"/>
    </row>
    <row r="40" spans="2:16" ht="18" customHeight="1" x14ac:dyDescent="0.25">
      <c r="B40" s="369" t="s">
        <v>20</v>
      </c>
      <c r="C40" s="98" t="s">
        <v>46</v>
      </c>
      <c r="D40" s="362">
        <f t="shared" ref="D40:O40" si="5">SUM(D42:D43)</f>
        <v>0</v>
      </c>
      <c r="E40" s="362">
        <f t="shared" si="5"/>
        <v>0</v>
      </c>
      <c r="F40" s="362">
        <f t="shared" si="5"/>
        <v>0</v>
      </c>
      <c r="G40" s="362">
        <f t="shared" si="5"/>
        <v>0</v>
      </c>
      <c r="H40" s="362">
        <f t="shared" si="5"/>
        <v>0</v>
      </c>
      <c r="I40" s="362">
        <f t="shared" si="5"/>
        <v>0</v>
      </c>
      <c r="J40" s="362">
        <f t="shared" si="5"/>
        <v>0</v>
      </c>
      <c r="K40" s="362">
        <f t="shared" si="5"/>
        <v>0</v>
      </c>
      <c r="L40" s="362">
        <f t="shared" si="5"/>
        <v>0</v>
      </c>
      <c r="M40" s="362">
        <f t="shared" si="5"/>
        <v>0</v>
      </c>
      <c r="N40" s="362">
        <f t="shared" si="5"/>
        <v>0</v>
      </c>
      <c r="O40" s="362">
        <f t="shared" si="5"/>
        <v>0</v>
      </c>
      <c r="P40" s="364">
        <f>SUM(D40:O41)</f>
        <v>0</v>
      </c>
    </row>
    <row r="41" spans="2:16" x14ac:dyDescent="0.25">
      <c r="B41" s="370"/>
      <c r="C41" s="66" t="s">
        <v>22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5"/>
    </row>
    <row r="42" spans="2:16" ht="18" customHeight="1" x14ac:dyDescent="0.25">
      <c r="B42" s="370"/>
      <c r="C42" s="67" t="s">
        <v>40</v>
      </c>
      <c r="D42" s="1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09">
        <f>SUM(D42:O42)</f>
        <v>0</v>
      </c>
    </row>
    <row r="43" spans="2:16" ht="18" customHeight="1" thickBot="1" x14ac:dyDescent="0.3">
      <c r="B43" s="370"/>
      <c r="C43" s="67" t="s">
        <v>41</v>
      </c>
      <c r="D43" s="1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64">
        <f>SUM(D43:O43)</f>
        <v>0</v>
      </c>
    </row>
    <row r="44" spans="2:16" ht="4.7" customHeight="1" thickBot="1" x14ac:dyDescent="0.3">
      <c r="B44" s="366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8"/>
    </row>
    <row r="45" spans="2:16" ht="18" customHeight="1" x14ac:dyDescent="0.25">
      <c r="B45" s="369" t="s">
        <v>21</v>
      </c>
      <c r="C45" s="98" t="s">
        <v>47</v>
      </c>
      <c r="D45" s="362">
        <f t="shared" ref="D45:O45" si="6">SUM(D47:D48)</f>
        <v>0</v>
      </c>
      <c r="E45" s="362">
        <f t="shared" si="6"/>
        <v>0</v>
      </c>
      <c r="F45" s="362">
        <f t="shared" si="6"/>
        <v>0</v>
      </c>
      <c r="G45" s="362">
        <f t="shared" si="6"/>
        <v>0</v>
      </c>
      <c r="H45" s="362">
        <f t="shared" si="6"/>
        <v>0</v>
      </c>
      <c r="I45" s="362">
        <f t="shared" si="6"/>
        <v>0</v>
      </c>
      <c r="J45" s="362">
        <f t="shared" si="6"/>
        <v>0</v>
      </c>
      <c r="K45" s="362">
        <f t="shared" si="6"/>
        <v>0</v>
      </c>
      <c r="L45" s="362">
        <f t="shared" si="6"/>
        <v>0</v>
      </c>
      <c r="M45" s="362">
        <f t="shared" si="6"/>
        <v>0</v>
      </c>
      <c r="N45" s="362">
        <f t="shared" si="6"/>
        <v>0</v>
      </c>
      <c r="O45" s="362">
        <f t="shared" si="6"/>
        <v>0</v>
      </c>
      <c r="P45" s="364">
        <f>SUM(D45:O46)</f>
        <v>0</v>
      </c>
    </row>
    <row r="46" spans="2:16" x14ac:dyDescent="0.25">
      <c r="B46" s="370"/>
      <c r="C46" s="66" t="s">
        <v>22</v>
      </c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5"/>
    </row>
    <row r="47" spans="2:16" ht="18" customHeight="1" x14ac:dyDescent="0.25">
      <c r="B47" s="370"/>
      <c r="C47" s="67" t="s">
        <v>40</v>
      </c>
      <c r="D47" s="1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09">
        <f>SUM(D47:O47)</f>
        <v>0</v>
      </c>
    </row>
    <row r="48" spans="2:16" ht="18" customHeight="1" thickBot="1" x14ac:dyDescent="0.3">
      <c r="B48" s="370"/>
      <c r="C48" s="67" t="s">
        <v>41</v>
      </c>
      <c r="D48" s="1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64">
        <f>SUM(D48:O48)</f>
        <v>0</v>
      </c>
    </row>
    <row r="49" spans="2:16" ht="4.7" customHeight="1" thickBot="1" x14ac:dyDescent="0.3">
      <c r="B49" s="366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8"/>
    </row>
    <row r="50" spans="2:16" ht="18" customHeight="1" x14ac:dyDescent="0.25">
      <c r="B50" s="369" t="s">
        <v>48</v>
      </c>
      <c r="C50" s="98" t="s">
        <v>49</v>
      </c>
      <c r="D50" s="362">
        <f t="shared" ref="D50:O50" si="7">SUM(D52:D53)</f>
        <v>0</v>
      </c>
      <c r="E50" s="362">
        <f t="shared" si="7"/>
        <v>0</v>
      </c>
      <c r="F50" s="362">
        <f t="shared" si="7"/>
        <v>0</v>
      </c>
      <c r="G50" s="362">
        <f t="shared" si="7"/>
        <v>0</v>
      </c>
      <c r="H50" s="362">
        <f t="shared" si="7"/>
        <v>0</v>
      </c>
      <c r="I50" s="362">
        <f t="shared" si="7"/>
        <v>0</v>
      </c>
      <c r="J50" s="362">
        <f t="shared" si="7"/>
        <v>0</v>
      </c>
      <c r="K50" s="362">
        <f t="shared" si="7"/>
        <v>0</v>
      </c>
      <c r="L50" s="362">
        <f t="shared" si="7"/>
        <v>0</v>
      </c>
      <c r="M50" s="362">
        <f t="shared" si="7"/>
        <v>0</v>
      </c>
      <c r="N50" s="362">
        <f t="shared" si="7"/>
        <v>0</v>
      </c>
      <c r="O50" s="362">
        <f t="shared" si="7"/>
        <v>0</v>
      </c>
      <c r="P50" s="364">
        <f>SUM(D50:O51)</f>
        <v>0</v>
      </c>
    </row>
    <row r="51" spans="2:16" x14ac:dyDescent="0.25">
      <c r="B51" s="370"/>
      <c r="C51" s="66" t="s">
        <v>22</v>
      </c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5"/>
    </row>
    <row r="52" spans="2:16" ht="18" customHeight="1" x14ac:dyDescent="0.25">
      <c r="B52" s="370"/>
      <c r="C52" s="67" t="s">
        <v>40</v>
      </c>
      <c r="D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09">
        <f>SUM(D52:O52)</f>
        <v>0</v>
      </c>
    </row>
    <row r="53" spans="2:16" ht="18" customHeight="1" thickBot="1" x14ac:dyDescent="0.3">
      <c r="B53" s="370"/>
      <c r="C53" s="67" t="s">
        <v>41</v>
      </c>
      <c r="D53" s="1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64">
        <f>SUM(D53:O53)</f>
        <v>0</v>
      </c>
    </row>
    <row r="54" spans="2:16" ht="4.7" customHeight="1" thickBot="1" x14ac:dyDescent="0.3">
      <c r="B54" s="366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8"/>
    </row>
    <row r="55" spans="2:16" ht="18" customHeight="1" x14ac:dyDescent="0.25">
      <c r="B55" s="369" t="s">
        <v>50</v>
      </c>
      <c r="C55" s="98" t="s">
        <v>51</v>
      </c>
      <c r="D55" s="362">
        <f>SUM(D57:D59)</f>
        <v>0</v>
      </c>
      <c r="E55" s="362">
        <f t="shared" ref="E55:O55" si="8">SUM(E57:E59)</f>
        <v>0</v>
      </c>
      <c r="F55" s="362">
        <f t="shared" si="8"/>
        <v>0</v>
      </c>
      <c r="G55" s="362">
        <f t="shared" si="8"/>
        <v>0</v>
      </c>
      <c r="H55" s="362">
        <f t="shared" si="8"/>
        <v>0</v>
      </c>
      <c r="I55" s="362">
        <f t="shared" si="8"/>
        <v>0</v>
      </c>
      <c r="J55" s="362">
        <f t="shared" si="8"/>
        <v>0</v>
      </c>
      <c r="K55" s="362">
        <f t="shared" si="8"/>
        <v>0</v>
      </c>
      <c r="L55" s="362">
        <f t="shared" si="8"/>
        <v>0</v>
      </c>
      <c r="M55" s="362">
        <f t="shared" si="8"/>
        <v>0</v>
      </c>
      <c r="N55" s="362">
        <f t="shared" si="8"/>
        <v>0</v>
      </c>
      <c r="O55" s="362">
        <f t="shared" si="8"/>
        <v>0</v>
      </c>
      <c r="P55" s="364">
        <f>SUM(D55:O56)</f>
        <v>0</v>
      </c>
    </row>
    <row r="56" spans="2:16" x14ac:dyDescent="0.25">
      <c r="B56" s="370"/>
      <c r="C56" s="66" t="s">
        <v>22</v>
      </c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365"/>
    </row>
    <row r="57" spans="2:16" ht="18" customHeight="1" x14ac:dyDescent="0.25">
      <c r="B57" s="370"/>
      <c r="C57" s="67" t="s">
        <v>40</v>
      </c>
      <c r="D57" s="1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09">
        <f>SUM(D57:O57)</f>
        <v>0</v>
      </c>
    </row>
    <row r="58" spans="2:16" ht="18" customHeight="1" x14ac:dyDescent="0.25">
      <c r="B58" s="370"/>
      <c r="C58" s="67" t="s">
        <v>41</v>
      </c>
      <c r="D58" s="1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64">
        <f>SUM(D58:O58)</f>
        <v>0</v>
      </c>
    </row>
    <row r="59" spans="2:16" ht="18" customHeight="1" thickBot="1" x14ac:dyDescent="0.3">
      <c r="B59" s="370"/>
      <c r="C59" s="68" t="s">
        <v>90</v>
      </c>
      <c r="D59" s="14"/>
      <c r="E59" s="3"/>
      <c r="F59" s="3"/>
      <c r="G59" s="3"/>
      <c r="H59" s="3"/>
      <c r="I59" s="3"/>
      <c r="J59" s="3"/>
      <c r="K59" s="3"/>
      <c r="L59" s="3"/>
      <c r="M59" s="3"/>
      <c r="N59" s="3"/>
      <c r="O59" s="4"/>
      <c r="P59" s="65">
        <f>SUM(D59:O59)</f>
        <v>0</v>
      </c>
    </row>
    <row r="60" spans="2:16" ht="4.7" customHeight="1" thickBot="1" x14ac:dyDescent="0.3">
      <c r="B60" s="366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8"/>
    </row>
    <row r="61" spans="2:16" ht="18" customHeight="1" x14ac:dyDescent="0.25">
      <c r="B61" s="369" t="s">
        <v>52</v>
      </c>
      <c r="C61" s="98" t="s">
        <v>53</v>
      </c>
      <c r="D61" s="362">
        <f t="shared" ref="D61:O61" si="9">SUM(D63:D64)</f>
        <v>0</v>
      </c>
      <c r="E61" s="362">
        <f t="shared" si="9"/>
        <v>0</v>
      </c>
      <c r="F61" s="362">
        <f t="shared" si="9"/>
        <v>0</v>
      </c>
      <c r="G61" s="362">
        <f t="shared" si="9"/>
        <v>0</v>
      </c>
      <c r="H61" s="362">
        <f t="shared" si="9"/>
        <v>0</v>
      </c>
      <c r="I61" s="362">
        <f t="shared" si="9"/>
        <v>0</v>
      </c>
      <c r="J61" s="362">
        <f t="shared" si="9"/>
        <v>0</v>
      </c>
      <c r="K61" s="362">
        <f t="shared" si="9"/>
        <v>0</v>
      </c>
      <c r="L61" s="362">
        <f t="shared" si="9"/>
        <v>0</v>
      </c>
      <c r="M61" s="362">
        <f t="shared" si="9"/>
        <v>0</v>
      </c>
      <c r="N61" s="362">
        <f t="shared" si="9"/>
        <v>0</v>
      </c>
      <c r="O61" s="362">
        <f t="shared" si="9"/>
        <v>0</v>
      </c>
      <c r="P61" s="364">
        <f>SUM(D61:O62)</f>
        <v>0</v>
      </c>
    </row>
    <row r="62" spans="2:16" x14ac:dyDescent="0.25">
      <c r="B62" s="370"/>
      <c r="C62" s="66" t="s">
        <v>22</v>
      </c>
      <c r="D62" s="363"/>
      <c r="E62" s="363"/>
      <c r="F62" s="363"/>
      <c r="G62" s="363"/>
      <c r="H62" s="363"/>
      <c r="I62" s="363"/>
      <c r="J62" s="363"/>
      <c r="K62" s="363"/>
      <c r="L62" s="363"/>
      <c r="M62" s="363"/>
      <c r="N62" s="363"/>
      <c r="O62" s="363"/>
      <c r="P62" s="365"/>
    </row>
    <row r="63" spans="2:16" ht="18" customHeight="1" x14ac:dyDescent="0.25">
      <c r="B63" s="370"/>
      <c r="C63" s="67" t="s">
        <v>40</v>
      </c>
      <c r="D63" s="1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09">
        <f>SUM(D63:O63)</f>
        <v>0</v>
      </c>
    </row>
    <row r="64" spans="2:16" ht="18" customHeight="1" thickBot="1" x14ac:dyDescent="0.3">
      <c r="B64" s="370"/>
      <c r="C64" s="67" t="s">
        <v>41</v>
      </c>
      <c r="D64" s="1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64">
        <f>SUM(D64:O64)</f>
        <v>0</v>
      </c>
    </row>
    <row r="65" spans="2:16" ht="4.7" customHeight="1" thickBot="1" x14ac:dyDescent="0.3">
      <c r="B65" s="366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8"/>
    </row>
    <row r="66" spans="2:16" ht="18" customHeight="1" x14ac:dyDescent="0.25">
      <c r="B66" s="369" t="s">
        <v>54</v>
      </c>
      <c r="C66" s="98" t="s">
        <v>55</v>
      </c>
      <c r="D66" s="362">
        <f t="shared" ref="D66:O66" si="10">SUM(D68:D69)</f>
        <v>0</v>
      </c>
      <c r="E66" s="362">
        <f t="shared" si="10"/>
        <v>0</v>
      </c>
      <c r="F66" s="362">
        <f t="shared" si="10"/>
        <v>0</v>
      </c>
      <c r="G66" s="362">
        <f t="shared" si="10"/>
        <v>0</v>
      </c>
      <c r="H66" s="362">
        <f t="shared" si="10"/>
        <v>0</v>
      </c>
      <c r="I66" s="362">
        <f t="shared" si="10"/>
        <v>0</v>
      </c>
      <c r="J66" s="362">
        <f t="shared" si="10"/>
        <v>0</v>
      </c>
      <c r="K66" s="362">
        <f t="shared" si="10"/>
        <v>0</v>
      </c>
      <c r="L66" s="362">
        <f t="shared" si="10"/>
        <v>0</v>
      </c>
      <c r="M66" s="362">
        <f t="shared" si="10"/>
        <v>0</v>
      </c>
      <c r="N66" s="362">
        <f t="shared" si="10"/>
        <v>0</v>
      </c>
      <c r="O66" s="362">
        <f t="shared" si="10"/>
        <v>0</v>
      </c>
      <c r="P66" s="364">
        <f>SUM(D66:O67)</f>
        <v>0</v>
      </c>
    </row>
    <row r="67" spans="2:16" x14ac:dyDescent="0.25">
      <c r="B67" s="370"/>
      <c r="C67" s="66" t="s">
        <v>22</v>
      </c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5"/>
    </row>
    <row r="68" spans="2:16" ht="18" customHeight="1" x14ac:dyDescent="0.25">
      <c r="B68" s="370"/>
      <c r="C68" s="67" t="s">
        <v>40</v>
      </c>
      <c r="D68" s="1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09">
        <f>SUM(D68:O68)</f>
        <v>0</v>
      </c>
    </row>
    <row r="69" spans="2:16" ht="18" customHeight="1" thickBot="1" x14ac:dyDescent="0.3">
      <c r="B69" s="370"/>
      <c r="C69" s="67" t="s">
        <v>41</v>
      </c>
      <c r="D69" s="1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64">
        <f>SUM(D69:O69)</f>
        <v>0</v>
      </c>
    </row>
    <row r="70" spans="2:16" ht="4.7" customHeight="1" thickBot="1" x14ac:dyDescent="0.3">
      <c r="B70" s="366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8"/>
    </row>
    <row r="71" spans="2:16" ht="18" customHeight="1" x14ac:dyDescent="0.25">
      <c r="B71" s="369" t="s">
        <v>56</v>
      </c>
      <c r="C71" s="98" t="s">
        <v>57</v>
      </c>
      <c r="D71" s="362">
        <f t="shared" ref="D71:O71" si="11">SUM(D73:D74)</f>
        <v>0</v>
      </c>
      <c r="E71" s="362">
        <f t="shared" si="11"/>
        <v>0</v>
      </c>
      <c r="F71" s="362">
        <f t="shared" si="11"/>
        <v>0</v>
      </c>
      <c r="G71" s="362">
        <f t="shared" si="11"/>
        <v>0</v>
      </c>
      <c r="H71" s="362">
        <f t="shared" si="11"/>
        <v>0</v>
      </c>
      <c r="I71" s="362">
        <f t="shared" si="11"/>
        <v>0</v>
      </c>
      <c r="J71" s="362">
        <f t="shared" si="11"/>
        <v>0</v>
      </c>
      <c r="K71" s="362">
        <f t="shared" si="11"/>
        <v>0</v>
      </c>
      <c r="L71" s="362">
        <f t="shared" si="11"/>
        <v>0</v>
      </c>
      <c r="M71" s="362">
        <f t="shared" si="11"/>
        <v>0</v>
      </c>
      <c r="N71" s="362">
        <f t="shared" si="11"/>
        <v>0</v>
      </c>
      <c r="O71" s="362">
        <f t="shared" si="11"/>
        <v>0</v>
      </c>
      <c r="P71" s="364">
        <f>SUM(D71:O72)</f>
        <v>0</v>
      </c>
    </row>
    <row r="72" spans="2:16" x14ac:dyDescent="0.25">
      <c r="B72" s="370"/>
      <c r="C72" s="66" t="s">
        <v>22</v>
      </c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5"/>
    </row>
    <row r="73" spans="2:16" ht="18" customHeight="1" x14ac:dyDescent="0.25">
      <c r="B73" s="370"/>
      <c r="C73" s="67" t="s">
        <v>40</v>
      </c>
      <c r="D73" s="1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09">
        <f>SUM(D73:O73)</f>
        <v>0</v>
      </c>
    </row>
    <row r="74" spans="2:16" ht="18" customHeight="1" thickBot="1" x14ac:dyDescent="0.3">
      <c r="B74" s="370"/>
      <c r="C74" s="67" t="s">
        <v>41</v>
      </c>
      <c r="D74" s="1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64">
        <f>SUM(D74:O74)</f>
        <v>0</v>
      </c>
    </row>
    <row r="75" spans="2:16" ht="4.7" customHeight="1" thickBot="1" x14ac:dyDescent="0.3">
      <c r="B75" s="366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8"/>
    </row>
    <row r="76" spans="2:16" ht="18" customHeight="1" x14ac:dyDescent="0.25">
      <c r="B76" s="369" t="s">
        <v>58</v>
      </c>
      <c r="C76" s="98" t="s">
        <v>80</v>
      </c>
      <c r="D76" s="362">
        <f t="shared" ref="D76:O76" si="12">SUM(D78:D79)</f>
        <v>0</v>
      </c>
      <c r="E76" s="362">
        <f t="shared" si="12"/>
        <v>0</v>
      </c>
      <c r="F76" s="362">
        <f t="shared" si="12"/>
        <v>0</v>
      </c>
      <c r="G76" s="362">
        <f t="shared" si="12"/>
        <v>0</v>
      </c>
      <c r="H76" s="362">
        <f t="shared" si="12"/>
        <v>0</v>
      </c>
      <c r="I76" s="362">
        <f t="shared" si="12"/>
        <v>0</v>
      </c>
      <c r="J76" s="362">
        <f t="shared" si="12"/>
        <v>0</v>
      </c>
      <c r="K76" s="362">
        <f t="shared" si="12"/>
        <v>0</v>
      </c>
      <c r="L76" s="362">
        <f t="shared" si="12"/>
        <v>0</v>
      </c>
      <c r="M76" s="362">
        <f t="shared" si="12"/>
        <v>0</v>
      </c>
      <c r="N76" s="362">
        <f t="shared" si="12"/>
        <v>0</v>
      </c>
      <c r="O76" s="362">
        <f t="shared" si="12"/>
        <v>0</v>
      </c>
      <c r="P76" s="364">
        <f>SUM(D76:O77)</f>
        <v>0</v>
      </c>
    </row>
    <row r="77" spans="2:16" x14ac:dyDescent="0.25">
      <c r="B77" s="370"/>
      <c r="C77" s="66" t="s">
        <v>22</v>
      </c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5"/>
    </row>
    <row r="78" spans="2:16" ht="18" customHeight="1" x14ac:dyDescent="0.25">
      <c r="B78" s="370"/>
      <c r="C78" s="67" t="s">
        <v>40</v>
      </c>
      <c r="D78" s="1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09">
        <f>SUM(D78:O78)</f>
        <v>0</v>
      </c>
    </row>
    <row r="79" spans="2:16" ht="18" customHeight="1" thickBot="1" x14ac:dyDescent="0.3">
      <c r="B79" s="370"/>
      <c r="C79" s="67" t="s">
        <v>41</v>
      </c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64">
        <f>SUM(D79:O79)</f>
        <v>0</v>
      </c>
    </row>
    <row r="80" spans="2:16" ht="4.7" customHeight="1" thickBot="1" x14ac:dyDescent="0.3">
      <c r="B80" s="366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8"/>
    </row>
    <row r="81" spans="2:16" ht="18" customHeight="1" x14ac:dyDescent="0.25">
      <c r="B81" s="369" t="s">
        <v>59</v>
      </c>
      <c r="C81" s="98" t="s">
        <v>81</v>
      </c>
      <c r="D81" s="362">
        <f t="shared" ref="D81:O81" si="13">SUM(D83:D84)</f>
        <v>0</v>
      </c>
      <c r="E81" s="362">
        <f t="shared" si="13"/>
        <v>0</v>
      </c>
      <c r="F81" s="362">
        <f t="shared" si="13"/>
        <v>0</v>
      </c>
      <c r="G81" s="362">
        <f t="shared" si="13"/>
        <v>0</v>
      </c>
      <c r="H81" s="362">
        <f t="shared" si="13"/>
        <v>0</v>
      </c>
      <c r="I81" s="362">
        <f t="shared" si="13"/>
        <v>0</v>
      </c>
      <c r="J81" s="362">
        <f t="shared" si="13"/>
        <v>0</v>
      </c>
      <c r="K81" s="362">
        <f t="shared" si="13"/>
        <v>0</v>
      </c>
      <c r="L81" s="362">
        <f t="shared" si="13"/>
        <v>0</v>
      </c>
      <c r="M81" s="362">
        <f t="shared" si="13"/>
        <v>0</v>
      </c>
      <c r="N81" s="362">
        <f t="shared" si="13"/>
        <v>0</v>
      </c>
      <c r="O81" s="362">
        <f t="shared" si="13"/>
        <v>0</v>
      </c>
      <c r="P81" s="364">
        <f>SUM(D81:O82)</f>
        <v>0</v>
      </c>
    </row>
    <row r="82" spans="2:16" x14ac:dyDescent="0.25">
      <c r="B82" s="370"/>
      <c r="C82" s="66" t="s">
        <v>22</v>
      </c>
      <c r="D82" s="363"/>
      <c r="E82" s="363"/>
      <c r="F82" s="363"/>
      <c r="G82" s="363"/>
      <c r="H82" s="363"/>
      <c r="I82" s="363"/>
      <c r="J82" s="363"/>
      <c r="K82" s="363"/>
      <c r="L82" s="363"/>
      <c r="M82" s="363"/>
      <c r="N82" s="363"/>
      <c r="O82" s="363"/>
      <c r="P82" s="365"/>
    </row>
    <row r="83" spans="2:16" ht="18" customHeight="1" x14ac:dyDescent="0.25">
      <c r="B83" s="370"/>
      <c r="C83" s="67" t="s">
        <v>40</v>
      </c>
      <c r="D83" s="1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09">
        <f>SUM(D83:O83)</f>
        <v>0</v>
      </c>
    </row>
    <row r="84" spans="2:16" ht="18" customHeight="1" thickBot="1" x14ac:dyDescent="0.3">
      <c r="B84" s="370"/>
      <c r="C84" s="67" t="s">
        <v>41</v>
      </c>
      <c r="D84" s="1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64">
        <f>SUM(D84:O84)</f>
        <v>0</v>
      </c>
    </row>
    <row r="85" spans="2:16" ht="4.7" customHeight="1" thickBot="1" x14ac:dyDescent="0.3">
      <c r="B85" s="366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8"/>
    </row>
    <row r="86" spans="2:16" ht="18" customHeight="1" x14ac:dyDescent="0.25">
      <c r="B86" s="369" t="s">
        <v>60</v>
      </c>
      <c r="C86" s="98" t="s">
        <v>82</v>
      </c>
      <c r="D86" s="362">
        <f t="shared" ref="D86:O86" si="14">SUM(D88:D89)</f>
        <v>0</v>
      </c>
      <c r="E86" s="362">
        <f t="shared" si="14"/>
        <v>0</v>
      </c>
      <c r="F86" s="362">
        <f t="shared" si="14"/>
        <v>0</v>
      </c>
      <c r="G86" s="362">
        <f t="shared" si="14"/>
        <v>0</v>
      </c>
      <c r="H86" s="362">
        <f t="shared" si="14"/>
        <v>0</v>
      </c>
      <c r="I86" s="362">
        <f t="shared" si="14"/>
        <v>0</v>
      </c>
      <c r="J86" s="362">
        <f t="shared" si="14"/>
        <v>0</v>
      </c>
      <c r="K86" s="362">
        <f t="shared" si="14"/>
        <v>0</v>
      </c>
      <c r="L86" s="362">
        <f t="shared" si="14"/>
        <v>0</v>
      </c>
      <c r="M86" s="362">
        <f t="shared" si="14"/>
        <v>0</v>
      </c>
      <c r="N86" s="362">
        <f t="shared" si="14"/>
        <v>0</v>
      </c>
      <c r="O86" s="362">
        <f t="shared" si="14"/>
        <v>0</v>
      </c>
      <c r="P86" s="364">
        <f>SUM(D86:O87)</f>
        <v>0</v>
      </c>
    </row>
    <row r="87" spans="2:16" x14ac:dyDescent="0.25">
      <c r="B87" s="370"/>
      <c r="C87" s="66" t="s">
        <v>22</v>
      </c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5"/>
    </row>
    <row r="88" spans="2:16" ht="18" customHeight="1" x14ac:dyDescent="0.25">
      <c r="B88" s="370"/>
      <c r="C88" s="67" t="s">
        <v>40</v>
      </c>
      <c r="D88" s="1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09">
        <f>SUM(D88:O88)</f>
        <v>0</v>
      </c>
    </row>
    <row r="89" spans="2:16" ht="18" customHeight="1" thickBot="1" x14ac:dyDescent="0.3">
      <c r="B89" s="370"/>
      <c r="C89" s="67" t="s">
        <v>41</v>
      </c>
      <c r="D89" s="1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64">
        <f>SUM(D89:O89)</f>
        <v>0</v>
      </c>
    </row>
    <row r="90" spans="2:16" ht="7.5" customHeight="1" thickBot="1" x14ac:dyDescent="0.3">
      <c r="B90" s="373"/>
      <c r="C90" s="374"/>
      <c r="D90" s="374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5"/>
    </row>
    <row r="91" spans="2:16" ht="15.75" thickBot="1" x14ac:dyDescent="0.3">
      <c r="B91" s="376" t="s">
        <v>5</v>
      </c>
      <c r="C91" s="377"/>
      <c r="D91" s="15">
        <f t="shared" ref="D91:O91" si="15">D15+D20+D25+D30+D35+D40+D45+D50+D55+D61+D66+D71+D76+D81+D86</f>
        <v>0</v>
      </c>
      <c r="E91" s="16">
        <f t="shared" si="15"/>
        <v>0</v>
      </c>
      <c r="F91" s="16">
        <f t="shared" si="15"/>
        <v>0</v>
      </c>
      <c r="G91" s="16">
        <f t="shared" si="15"/>
        <v>0</v>
      </c>
      <c r="H91" s="16">
        <f t="shared" si="15"/>
        <v>0</v>
      </c>
      <c r="I91" s="16">
        <f t="shared" si="15"/>
        <v>0</v>
      </c>
      <c r="J91" s="16">
        <f t="shared" si="15"/>
        <v>0</v>
      </c>
      <c r="K91" s="16">
        <f t="shared" si="15"/>
        <v>0</v>
      </c>
      <c r="L91" s="16">
        <f t="shared" si="15"/>
        <v>0</v>
      </c>
      <c r="M91" s="16">
        <f t="shared" si="15"/>
        <v>0</v>
      </c>
      <c r="N91" s="16">
        <f t="shared" si="15"/>
        <v>0</v>
      </c>
      <c r="O91" s="17">
        <f t="shared" si="15"/>
        <v>0</v>
      </c>
      <c r="P91" s="18">
        <f>SUM(D91:O91)</f>
        <v>0</v>
      </c>
    </row>
    <row r="92" spans="2:16" x14ac:dyDescent="0.25">
      <c r="B92" s="378" t="s">
        <v>40</v>
      </c>
      <c r="C92" s="379"/>
      <c r="D92" s="19">
        <f t="shared" ref="D92:O92" si="16">D17+D22+D27+D32+D37+D42+D47+D52+D57+D63+D68+D73+D78+D83+D88</f>
        <v>0</v>
      </c>
      <c r="E92" s="20">
        <f t="shared" si="16"/>
        <v>0</v>
      </c>
      <c r="F92" s="20">
        <f t="shared" si="16"/>
        <v>0</v>
      </c>
      <c r="G92" s="20">
        <f t="shared" si="16"/>
        <v>0</v>
      </c>
      <c r="H92" s="20">
        <f t="shared" si="16"/>
        <v>0</v>
      </c>
      <c r="I92" s="20">
        <f t="shared" si="16"/>
        <v>0</v>
      </c>
      <c r="J92" s="20">
        <f t="shared" si="16"/>
        <v>0</v>
      </c>
      <c r="K92" s="20">
        <f t="shared" si="16"/>
        <v>0</v>
      </c>
      <c r="L92" s="20">
        <f t="shared" si="16"/>
        <v>0</v>
      </c>
      <c r="M92" s="20">
        <f t="shared" si="16"/>
        <v>0</v>
      </c>
      <c r="N92" s="20">
        <f t="shared" si="16"/>
        <v>0</v>
      </c>
      <c r="O92" s="21">
        <f t="shared" si="16"/>
        <v>0</v>
      </c>
      <c r="P92" s="22">
        <f>SUM(D92:O92)</f>
        <v>0</v>
      </c>
    </row>
    <row r="93" spans="2:16" x14ac:dyDescent="0.25">
      <c r="B93" s="371" t="s">
        <v>41</v>
      </c>
      <c r="C93" s="372"/>
      <c r="D93" s="23">
        <f t="shared" ref="D93:O93" si="17">SUM(D18+D23+D28+D33+D38+D43+D48+D53+D58+D64+D69+D74+D79+D84+D89)</f>
        <v>0</v>
      </c>
      <c r="E93" s="23">
        <f t="shared" si="17"/>
        <v>0</v>
      </c>
      <c r="F93" s="23">
        <f t="shared" si="17"/>
        <v>0</v>
      </c>
      <c r="G93" s="23">
        <f t="shared" si="17"/>
        <v>0</v>
      </c>
      <c r="H93" s="23">
        <f t="shared" si="17"/>
        <v>0</v>
      </c>
      <c r="I93" s="23">
        <f t="shared" si="17"/>
        <v>0</v>
      </c>
      <c r="J93" s="23">
        <f t="shared" si="17"/>
        <v>0</v>
      </c>
      <c r="K93" s="23">
        <f t="shared" si="17"/>
        <v>0</v>
      </c>
      <c r="L93" s="23">
        <f t="shared" si="17"/>
        <v>0</v>
      </c>
      <c r="M93" s="23">
        <f t="shared" si="17"/>
        <v>0</v>
      </c>
      <c r="N93" s="23">
        <f t="shared" si="17"/>
        <v>0</v>
      </c>
      <c r="O93" s="23">
        <f t="shared" si="17"/>
        <v>0</v>
      </c>
      <c r="P93" s="24">
        <f>SUM(D93:O93)</f>
        <v>0</v>
      </c>
    </row>
    <row r="94" spans="2:16" ht="16.5" x14ac:dyDescent="0.3">
      <c r="B94" s="25"/>
      <c r="C94" s="26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6" spans="2:16" x14ac:dyDescent="0.25">
      <c r="P96" s="27"/>
    </row>
  </sheetData>
  <sheetProtection algorithmName="SHA-512" hashValue="VnLI46vZjJdbHCJNsYfuaK+Ge0Du4SBOyyjxPZXKaE3w7B/jEfkCQ69Bi6F6kUZKgFeqJ53i7GtjMo87IXX/xA==" saltValue="K1HuN87jMsOoAk16NflD3Q==" spinCount="100000" sheet="1" selectLockedCells="1"/>
  <mergeCells count="245">
    <mergeCell ref="O81:O82"/>
    <mergeCell ref="P81:P82"/>
    <mergeCell ref="M81:M82"/>
    <mergeCell ref="N81:N82"/>
    <mergeCell ref="B75:P75"/>
    <mergeCell ref="B80:P80"/>
    <mergeCell ref="B85:P85"/>
    <mergeCell ref="B81:B84"/>
    <mergeCell ref="K76:K77"/>
    <mergeCell ref="E81:E82"/>
    <mergeCell ref="F81:F82"/>
    <mergeCell ref="G81:G82"/>
    <mergeCell ref="H81:H82"/>
    <mergeCell ref="I81:I82"/>
    <mergeCell ref="J81:J82"/>
    <mergeCell ref="B76:B79"/>
    <mergeCell ref="D76:D77"/>
    <mergeCell ref="D81:D82"/>
    <mergeCell ref="O76:O77"/>
    <mergeCell ref="P76:P77"/>
    <mergeCell ref="I76:I77"/>
    <mergeCell ref="J76:J77"/>
    <mergeCell ref="B70:P70"/>
    <mergeCell ref="B71:B74"/>
    <mergeCell ref="D71:D72"/>
    <mergeCell ref="E71:E72"/>
    <mergeCell ref="F71:F72"/>
    <mergeCell ref="G71:G72"/>
    <mergeCell ref="I71:I72"/>
    <mergeCell ref="J71:J72"/>
    <mergeCell ref="K71:K72"/>
    <mergeCell ref="L71:L72"/>
    <mergeCell ref="M71:M72"/>
    <mergeCell ref="N71:N72"/>
    <mergeCell ref="H71:H72"/>
    <mergeCell ref="O71:O72"/>
    <mergeCell ref="P71:P72"/>
    <mergeCell ref="B93:C93"/>
    <mergeCell ref="K86:K87"/>
    <mergeCell ref="L86:L87"/>
    <mergeCell ref="M86:M87"/>
    <mergeCell ref="B86:B89"/>
    <mergeCell ref="D86:D87"/>
    <mergeCell ref="E86:E87"/>
    <mergeCell ref="F86:F87"/>
    <mergeCell ref="B90:P90"/>
    <mergeCell ref="B91:C91"/>
    <mergeCell ref="N86:N87"/>
    <mergeCell ref="O86:O87"/>
    <mergeCell ref="P86:P87"/>
    <mergeCell ref="G86:G87"/>
    <mergeCell ref="H86:H87"/>
    <mergeCell ref="I86:I87"/>
    <mergeCell ref="J86:J87"/>
    <mergeCell ref="B92:C92"/>
    <mergeCell ref="K81:K82"/>
    <mergeCell ref="L81:L82"/>
    <mergeCell ref="L76:L77"/>
    <mergeCell ref="M76:M77"/>
    <mergeCell ref="N76:N77"/>
    <mergeCell ref="E76:E77"/>
    <mergeCell ref="F76:F77"/>
    <mergeCell ref="G76:G77"/>
    <mergeCell ref="H76:H77"/>
    <mergeCell ref="B61:B64"/>
    <mergeCell ref="D61:D62"/>
    <mergeCell ref="E61:E62"/>
    <mergeCell ref="F61:F62"/>
    <mergeCell ref="G61:G62"/>
    <mergeCell ref="H61:H62"/>
    <mergeCell ref="B65:P65"/>
    <mergeCell ref="B66:B69"/>
    <mergeCell ref="D66:D67"/>
    <mergeCell ref="E66:E67"/>
    <mergeCell ref="F66:F67"/>
    <mergeCell ref="G66:G67"/>
    <mergeCell ref="H66:H67"/>
    <mergeCell ref="K66:K67"/>
    <mergeCell ref="L66:L67"/>
    <mergeCell ref="M66:M67"/>
    <mergeCell ref="N66:N67"/>
    <mergeCell ref="O66:O67"/>
    <mergeCell ref="P66:P67"/>
    <mergeCell ref="I66:I67"/>
    <mergeCell ref="J66:J67"/>
    <mergeCell ref="O61:O62"/>
    <mergeCell ref="P61:P62"/>
    <mergeCell ref="I61:I62"/>
    <mergeCell ref="J61:J62"/>
    <mergeCell ref="K61:K62"/>
    <mergeCell ref="L61:L62"/>
    <mergeCell ref="M61:M62"/>
    <mergeCell ref="N61:N62"/>
    <mergeCell ref="L55:L56"/>
    <mergeCell ref="M55:M56"/>
    <mergeCell ref="N55:N56"/>
    <mergeCell ref="O55:O56"/>
    <mergeCell ref="P55:P56"/>
    <mergeCell ref="B60:P60"/>
    <mergeCell ref="B54:P54"/>
    <mergeCell ref="B55:B59"/>
    <mergeCell ref="D55:D56"/>
    <mergeCell ref="E55:E56"/>
    <mergeCell ref="F55:F56"/>
    <mergeCell ref="G55:G56"/>
    <mergeCell ref="H55:H56"/>
    <mergeCell ref="I55:I56"/>
    <mergeCell ref="J55:J56"/>
    <mergeCell ref="K55:K56"/>
    <mergeCell ref="K50:K51"/>
    <mergeCell ref="L50:L51"/>
    <mergeCell ref="M50:M51"/>
    <mergeCell ref="N50:N51"/>
    <mergeCell ref="O50:O51"/>
    <mergeCell ref="P50:P51"/>
    <mergeCell ref="P45:P46"/>
    <mergeCell ref="B49:P49"/>
    <mergeCell ref="B50:B53"/>
    <mergeCell ref="D50:D51"/>
    <mergeCell ref="E50:E51"/>
    <mergeCell ref="F50:F51"/>
    <mergeCell ref="G50:G51"/>
    <mergeCell ref="H50:H51"/>
    <mergeCell ref="I50:I51"/>
    <mergeCell ref="J50:J51"/>
    <mergeCell ref="J45:J46"/>
    <mergeCell ref="K45:K46"/>
    <mergeCell ref="L45:L46"/>
    <mergeCell ref="M45:M46"/>
    <mergeCell ref="N45:N46"/>
    <mergeCell ref="O45:O46"/>
    <mergeCell ref="O40:O41"/>
    <mergeCell ref="P40:P41"/>
    <mergeCell ref="B44:P44"/>
    <mergeCell ref="B45:B48"/>
    <mergeCell ref="D45:D46"/>
    <mergeCell ref="E45:E46"/>
    <mergeCell ref="F45:F46"/>
    <mergeCell ref="G45:G46"/>
    <mergeCell ref="H45:H46"/>
    <mergeCell ref="I45:I46"/>
    <mergeCell ref="I40:I41"/>
    <mergeCell ref="J40:J41"/>
    <mergeCell ref="K40:K41"/>
    <mergeCell ref="L40:L41"/>
    <mergeCell ref="M40:M41"/>
    <mergeCell ref="N40:N41"/>
    <mergeCell ref="B40:B43"/>
    <mergeCell ref="D40:D41"/>
    <mergeCell ref="E40:E41"/>
    <mergeCell ref="F40:F41"/>
    <mergeCell ref="G40:G41"/>
    <mergeCell ref="H40:H41"/>
    <mergeCell ref="L35:L36"/>
    <mergeCell ref="M35:M36"/>
    <mergeCell ref="N35:N36"/>
    <mergeCell ref="O35:O36"/>
    <mergeCell ref="P35:P36"/>
    <mergeCell ref="B39:P39"/>
    <mergeCell ref="B34:P34"/>
    <mergeCell ref="B35:B38"/>
    <mergeCell ref="D35:D36"/>
    <mergeCell ref="E35:E36"/>
    <mergeCell ref="F35:F36"/>
    <mergeCell ref="G35:G36"/>
    <mergeCell ref="H35:H36"/>
    <mergeCell ref="I35:I36"/>
    <mergeCell ref="J35:J36"/>
    <mergeCell ref="K35:K36"/>
    <mergeCell ref="K30:K31"/>
    <mergeCell ref="L30:L31"/>
    <mergeCell ref="M30:M31"/>
    <mergeCell ref="N30:N31"/>
    <mergeCell ref="O30:O31"/>
    <mergeCell ref="P30:P31"/>
    <mergeCell ref="P25:P26"/>
    <mergeCell ref="B29:P29"/>
    <mergeCell ref="B30:B33"/>
    <mergeCell ref="D30:D31"/>
    <mergeCell ref="E30:E31"/>
    <mergeCell ref="F30:F31"/>
    <mergeCell ref="G30:G31"/>
    <mergeCell ref="H30:H31"/>
    <mergeCell ref="I30:I31"/>
    <mergeCell ref="J30:J31"/>
    <mergeCell ref="J25:J26"/>
    <mergeCell ref="K25:K26"/>
    <mergeCell ref="L25:L26"/>
    <mergeCell ref="M25:M26"/>
    <mergeCell ref="N25:N26"/>
    <mergeCell ref="O25:O26"/>
    <mergeCell ref="O20:O21"/>
    <mergeCell ref="P20:P21"/>
    <mergeCell ref="B24:P24"/>
    <mergeCell ref="B25:B28"/>
    <mergeCell ref="D25:D26"/>
    <mergeCell ref="E25:E26"/>
    <mergeCell ref="F25:F26"/>
    <mergeCell ref="G25:G26"/>
    <mergeCell ref="H25:H26"/>
    <mergeCell ref="I25:I26"/>
    <mergeCell ref="I20:I21"/>
    <mergeCell ref="J20:J21"/>
    <mergeCell ref="K20:K21"/>
    <mergeCell ref="L20:L21"/>
    <mergeCell ref="M20:M21"/>
    <mergeCell ref="N20:N21"/>
    <mergeCell ref="B20:B23"/>
    <mergeCell ref="D20:D21"/>
    <mergeCell ref="E20:E21"/>
    <mergeCell ref="F20:F21"/>
    <mergeCell ref="G20:G21"/>
    <mergeCell ref="H20:H21"/>
    <mergeCell ref="L15:L16"/>
    <mergeCell ref="M15:M16"/>
    <mergeCell ref="N15:N16"/>
    <mergeCell ref="O15:O16"/>
    <mergeCell ref="P15:P16"/>
    <mergeCell ref="B19:P19"/>
    <mergeCell ref="B14:P14"/>
    <mergeCell ref="B15:B18"/>
    <mergeCell ref="D15:D16"/>
    <mergeCell ref="E15:E16"/>
    <mergeCell ref="F15:F16"/>
    <mergeCell ref="G15:G16"/>
    <mergeCell ref="H15:H16"/>
    <mergeCell ref="I15:I16"/>
    <mergeCell ref="J15:J16"/>
    <mergeCell ref="K15:K16"/>
    <mergeCell ref="B8:P9"/>
    <mergeCell ref="B10:P10"/>
    <mergeCell ref="B11:P11"/>
    <mergeCell ref="B12:B13"/>
    <mergeCell ref="D12:O12"/>
    <mergeCell ref="P12:P13"/>
    <mergeCell ref="B2:P2"/>
    <mergeCell ref="B3:C3"/>
    <mergeCell ref="D3:P3"/>
    <mergeCell ref="B4:C4"/>
    <mergeCell ref="D4:P4"/>
    <mergeCell ref="B7:P7"/>
    <mergeCell ref="B5:C5"/>
    <mergeCell ref="B6:G6"/>
    <mergeCell ref="H6:P6"/>
    <mergeCell ref="D5:P5"/>
  </mergeCells>
  <pageMargins left="0.23622047244094491" right="0.15748031496062992" top="0.18" bottom="0.16" header="0.17" footer="0.16"/>
  <pageSetup paperSize="9" scale="83" fitToHeight="1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Skraćena ver. 2</vt:lpstr>
      <vt:lpstr>Analitika</vt:lpstr>
      <vt:lpstr>Proračun</vt:lpstr>
      <vt:lpstr>Provedbeni plan</vt:lpstr>
      <vt:lpstr>Analitika!Print_Area</vt:lpstr>
      <vt:lpstr>Proračun!Print_Area</vt:lpstr>
      <vt:lpstr>'Provedbeni plan'!Print_Area</vt:lpstr>
      <vt:lpstr>'Skraćena ver. 2'!Print_Area</vt:lpstr>
      <vt:lpstr>Proračun!Text27</vt:lpstr>
      <vt:lpstr>'Skraćena ver. 2'!Text27</vt:lpstr>
      <vt:lpstr>Proračun!Text30</vt:lpstr>
      <vt:lpstr>'Provedbeni plan'!Text33</vt:lpstr>
      <vt:lpstr>Proračun!Text35</vt:lpstr>
    </vt:vector>
  </TitlesOfParts>
  <Company>BICRO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Tomašek</dc:creator>
  <cp:lastModifiedBy>Vanja Agejev</cp:lastModifiedBy>
  <cp:lastPrinted>2018-07-13T11:48:18Z</cp:lastPrinted>
  <dcterms:created xsi:type="dcterms:W3CDTF">2011-11-30T12:17:38Z</dcterms:created>
  <dcterms:modified xsi:type="dcterms:W3CDTF">2018-07-17T12:04:14Z</dcterms:modified>
</cp:coreProperties>
</file>